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7515" windowHeight="8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<sst xmlns="http://schemas.openxmlformats.org/spreadsheetml/2006/main" count="56" uniqueCount="54">
  <si>
    <t>Horizontal Distance To Monkey (m)</t>
  </si>
  <si>
    <t>Distance fallen by Monkey before impact (m)</t>
  </si>
  <si>
    <t>Bullet Mass (kg)</t>
  </si>
  <si>
    <t>Monkey Mass (kg)</t>
  </si>
  <si>
    <t>Bullet Momentum Before Impact -- also 
momentum of bullet + monkey after impact (kgm/s)</t>
  </si>
  <si>
    <t>Vx of Monkey + Bullet After Impact (m/s)</t>
  </si>
  <si>
    <t>Height of Monkey before shot (m)</t>
  </si>
  <si>
    <t>Entire time to fall from original monkey height (s)</t>
  </si>
  <si>
    <t>Horizontal Distance traveled 
by Monkey + Bullet After Impact (m)</t>
  </si>
  <si>
    <t>"Givens"</t>
  </si>
  <si>
    <t>Time from shot until bullet impact (s)</t>
  </si>
  <si>
    <t>Initial height (m)</t>
  </si>
  <si>
    <t>Initial Vx (m/s)</t>
  </si>
  <si>
    <t>Initial Vy (m/s)</t>
  </si>
  <si>
    <t>Impact time(s)</t>
  </si>
  <si>
    <t>Vy @ impact time (m/s)</t>
  </si>
  <si>
    <t>Vx @ impact time (m/s)</t>
  </si>
  <si>
    <t>Y position @ impact time -- relative to origin (m)</t>
  </si>
  <si>
    <t>X position @ impact time -- relative to origin (m)</t>
  </si>
  <si>
    <t>Speed @ impact time (m/s)</t>
  </si>
  <si>
    <t>KE @ impact time (j)</t>
  </si>
  <si>
    <t>Projectile Mass (kg)</t>
  </si>
  <si>
    <t>PE @ impact time (j)</t>
  </si>
  <si>
    <t>Total E @ impact time (j)</t>
  </si>
  <si>
    <t>Calculations</t>
  </si>
  <si>
    <t>Angle of impact (acute angle between wall 
and velocity vector, in degrees)</t>
  </si>
  <si>
    <t>Helpful Calculations</t>
  </si>
  <si>
    <t>Answers</t>
  </si>
  <si>
    <t>Divide horizontal distance to monkey by bullet X velocity, which is equal to the bullet's initial speed.</t>
  </si>
  <si>
    <t>Gun Muzzle Speed (m/s)</t>
  </si>
  <si>
    <t>momentum = mv.  Use bullet mass and x velocity. Since bullet and monkey are falling downward at the same rate, neither will affect the other's y velocity, so we only need to use x velocities in these calculations.  Bullet's x velocity before impact is the same as its initial speed, since gravity doesn't affect x velocity.</t>
  </si>
  <si>
    <t>Explanations</t>
  </si>
  <si>
    <t>Use mv before = mv after.  "mv before" can be found in the row above. For "mv after," m = mass of bullet+monkey and v = velocity of bullet+monkey.</t>
  </si>
  <si>
    <t>Subtract the time that the monkey falls before bullet impact (row 10) from the total fall time (row 14).</t>
  </si>
  <si>
    <t>use d=vt, where v is the x velocity of the monkey+bullet (row13) and t is the time to fall to ground from bullet impact point (row 15).</t>
  </si>
  <si>
    <t>Time for monkey + bullet to fall from bullet impact point (s)</t>
  </si>
  <si>
    <t>Sinθ = Vy/Speed.  Solve for Vy</t>
  </si>
  <si>
    <t>Angle of release -- θ  (degrees)</t>
  </si>
  <si>
    <t>Cosθ = Vx/Speed.  Solve for Vx</t>
  </si>
  <si>
    <t>Muzzle speed of projectile (m/s)</t>
  </si>
  <si>
    <t>Since Vy is affected by acceleration, use V = Vo + at.  Vo is the initial y velocity from row 28.  "a" is acceleration of gravity, which is negative 9.8m/s^2.  t comes from row 24.</t>
  </si>
  <si>
    <t>Since Vx is not affected by acceleration, use d=vt.  V comes from row 29.  t comes from row 24.</t>
  </si>
  <si>
    <t>Since Vx is not affected by acceleration, Vx is constant.  See row 29.</t>
  </si>
  <si>
    <t xml:space="preserve">The x velocity, y velocity, and speed make a right triangle, so Vx^2 + Vy^2 = Speed^2; solve for speed using velocities from rows 32 and 33.  </t>
  </si>
  <si>
    <t>KE = 0.5*mv^2.  m comes from row 25.  v comes from row 38.</t>
  </si>
  <si>
    <t>PE = mgh.  M comes from row 25.  h comes from row 35.  You know g.</t>
  </si>
  <si>
    <t>Option 1:  Use 0.5*mv^2; use v from row 21 (before the projectile has gained any PE) and m from row 25.  Option 2:  add rows 40 and 41.</t>
  </si>
  <si>
    <r>
      <t xml:space="preserve">At impact, Vy is negative and Vx is positive (see rows 32 and 33), so the velocity is downward and to the right.  We want the acute angle formed between a vertical wall and the velocity vector.  The sine of that angle = Vx/Speed, so </t>
    </r>
    <r>
      <rPr>
        <i/>
        <sz val="10"/>
        <rFont val="Arial"/>
        <family val="2"/>
      </rPr>
      <t>Sin^-1 (Vx/Speed) = angle of impact</t>
    </r>
    <r>
      <rPr>
        <sz val="10"/>
        <rFont val="Arial"/>
        <family val="0"/>
      </rPr>
      <t>.</t>
    </r>
  </si>
  <si>
    <t>Question Number
On Next Class' Quiz</t>
  </si>
  <si>
    <r>
      <t>#2.</t>
    </r>
    <r>
      <rPr>
        <sz val="10"/>
        <rFont val="Arial"/>
        <family val="0"/>
      </rPr>
      <t xml:space="preserve">  (10pts) A projectile is fired at an angle above horizontal.  After a certain time (see "impact time" below), it hits a vertical wall.  At the time of impact, what are the X and Y velocities and positions of the projectile?  How much PE, KE, and total E does it have?  At what angle does it impact the wall?</t>
    </r>
  </si>
  <si>
    <r>
      <t>#1:</t>
    </r>
    <r>
      <rPr>
        <sz val="10"/>
        <rFont val="Arial"/>
        <family val="0"/>
      </rPr>
      <t xml:space="preserve">  (7pts) A gun is fired horizontally at a monkey.  The monkey falls from its perch at the exact moment that the 
bullet leaves the gun barrel.  Since there is no air resistance, the bullet hits and embeds in the monkey.  The bullet's impact knocks the monkey sideways a bit, so that the monkey and bullet travel horizontally a short distance before hitting the ground far below.  How far, horizontally, does the monkey travel?  Details are provided in the  "givens" section, below.  For each row of calculations, explanations are provided on the right.  Click on the explanation cell in column E to see the full explanation in the function window in the toolbar at the top.</t>
    </r>
  </si>
  <si>
    <t>You know the fall time from row 10. Use d=Vot + 0.5at^2.  Since this is vertical motion, use only y velocity, so Vo = 0.</t>
  </si>
  <si>
    <t>You know the fall distance, from row 7.  Use d=Vot +  0.5at^2.  Again, since this is vertical motion, use only y velocity, so Vo = 0.  Rearrange to solve for t.</t>
  </si>
  <si>
    <t>You know the time from row 24. Use d=Vot +  0.5at^2.  Since the question is asking for the y position use only y velocity.  Vo comes from row 28.  t comes from row 24.  a is -9.8m/s^2.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</si>
</sst>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sz val="8"/>
      <name val="Arial"/>
      <family val="0"/>
    </font>
    <font>
      <b/>
      <sz val="10"/>
      <name val="Arial"/>
      <family val="2"/>
    </font>
    <font>
      <i/>
      <sz val="10"/>
      <name val="Arial"/>
      <family val="2"/>
    </font>
    <font>
      <b/>
      <sz val="14"/>
      <name val="Arial"/>
      <family val="2"/>
    </font>
    <font>
      <b/>
      <sz val="16"/>
      <name val="Arial"/>
      <family val="2"/>
    </font>
  </fonts>
  <fills count="2">
    <fill>
      <patternFill/>
    </fill>
    <fill>
      <patternFill patternType="gray125"/>
    </fill>
  </fills>
  <borders count="22">
    <border>
      <left/>
      <right/>
      <top/>
      <bottom/>
      <diagonal/>
    </border>
    <border>
      <left>
        <color indexed="63"/>
      </left>
      <right style="medium"/>
      <top>
        <color indexed="63"/>
      </top>
      <bottom>
        <color indexed="63"/>
      </bottom>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medium"/>
      <right style="medium"/>
      <top style="medium"/>
      <bottom>
        <color indexed="63"/>
      </bottom>
    </border>
    <border>
      <left style="medium"/>
      <right style="medium"/>
      <top>
        <color indexed="63"/>
      </top>
      <bottom>
        <color indexed="63"/>
      </bottom>
    </border>
    <border>
      <left>
        <color indexed="63"/>
      </left>
      <right style="thin"/>
      <top style="thin"/>
      <bottom>
        <color indexed="63"/>
      </bottom>
    </border>
    <border>
      <left style="thin"/>
      <right style="medium"/>
      <top style="thin"/>
      <bottom>
        <color indexed="63"/>
      </bottom>
    </border>
    <border>
      <left>
        <color indexed="63"/>
      </left>
      <right style="thin"/>
      <top>
        <color indexed="63"/>
      </top>
      <bottom style="thin"/>
    </border>
    <border>
      <left style="thin"/>
      <right style="medium"/>
      <top>
        <color indexed="63"/>
      </top>
      <bottom style="thin"/>
    </border>
    <border>
      <left style="medium"/>
      <right style="medium"/>
      <top style="medium"/>
      <bottom style="medium"/>
    </border>
    <border>
      <left>
        <color indexed="63"/>
      </left>
      <right style="thin"/>
      <top style="medium"/>
      <bottom style="medium"/>
    </border>
    <border>
      <left style="thin"/>
      <right style="medium"/>
      <top style="medium"/>
      <bottom style="medium"/>
    </border>
    <border>
      <left>
        <color indexed="63"/>
      </left>
      <right style="thin"/>
      <top>
        <color indexed="63"/>
      </top>
      <bottom>
        <color indexed="63"/>
      </bottom>
    </border>
    <border>
      <left style="thin"/>
      <right style="medium"/>
      <top>
        <color indexed="63"/>
      </top>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0" fillId="0" borderId="1" xfId="0" applyBorder="1" applyAlignment="1">
      <alignment/>
    </xf>
    <xf numFmtId="0" fontId="0" fillId="0" borderId="2" xfId="0" applyBorder="1" applyAlignment="1">
      <alignment/>
    </xf>
    <xf numFmtId="0" fontId="2" fillId="0" borderId="3" xfId="0" applyFont="1" applyBorder="1" applyAlignment="1">
      <alignment/>
    </xf>
    <xf numFmtId="0" fontId="2" fillId="0" borderId="0" xfId="0" applyFont="1" applyAlignment="1">
      <alignment/>
    </xf>
    <xf numFmtId="0" fontId="0" fillId="0" borderId="4" xfId="0" applyBorder="1" applyAlignment="1">
      <alignment/>
    </xf>
    <xf numFmtId="0" fontId="0" fillId="0" borderId="0" xfId="0" applyBorder="1" applyAlignment="1">
      <alignment/>
    </xf>
    <xf numFmtId="0" fontId="0" fillId="0" borderId="4" xfId="0" applyBorder="1" applyAlignment="1">
      <alignment wrapText="1"/>
    </xf>
    <xf numFmtId="0" fontId="2" fillId="0" borderId="5" xfId="0" applyFont="1" applyBorder="1" applyAlignment="1">
      <alignment wrapText="1"/>
    </xf>
    <xf numFmtId="0" fontId="2" fillId="0" borderId="6" xfId="0" applyFont="1" applyBorder="1" applyAlignment="1">
      <alignment horizontal="center" wrapText="1"/>
    </xf>
    <xf numFmtId="0" fontId="0" fillId="0" borderId="7" xfId="0" applyBorder="1" applyAlignment="1">
      <alignment horizontal="center"/>
    </xf>
    <xf numFmtId="0" fontId="4" fillId="0" borderId="7" xfId="0" applyFont="1" applyBorder="1" applyAlignment="1">
      <alignment horizontal="center"/>
    </xf>
    <xf numFmtId="0" fontId="5" fillId="0" borderId="7" xfId="0" applyFont="1" applyBorder="1" applyAlignment="1">
      <alignment horizontal="center"/>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5" fillId="0" borderId="12" xfId="0" applyFont="1"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3" xfId="0" applyBorder="1" applyAlignment="1">
      <alignment wrapText="1"/>
    </xf>
    <xf numFmtId="0" fontId="2" fillId="0" borderId="4" xfId="0" applyFont="1" applyBorder="1" applyAlignment="1">
      <alignment horizontal="center"/>
    </xf>
    <xf numFmtId="0" fontId="2" fillId="0" borderId="2" xfId="0" applyFont="1"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2" fillId="0" borderId="19" xfId="0" applyFont="1" applyBorder="1" applyAlignment="1">
      <alignment wrapText="1"/>
    </xf>
    <xf numFmtId="0" fontId="0" fillId="0" borderId="20" xfId="0" applyBorder="1" applyAlignment="1">
      <alignment/>
    </xf>
    <xf numFmtId="0" fontId="0" fillId="0" borderId="21" xfId="0" applyBorder="1" applyAlignment="1">
      <alignment horizontal="center"/>
    </xf>
    <xf numFmtId="0" fontId="0" fillId="0" borderId="2" xfId="0"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4"/>
  <sheetViews>
    <sheetView tabSelected="1" zoomScale="85" zoomScaleNormal="85" workbookViewId="0" topLeftCell="A1">
      <selection activeCell="E36" sqref="E36"/>
    </sheetView>
  </sheetViews>
  <sheetFormatPr defaultColWidth="9.140625" defaultRowHeight="12.75"/>
  <cols>
    <col min="1" max="1" width="7.00390625" style="0" customWidth="1"/>
    <col min="2" max="2" width="49.28125" style="0" customWidth="1"/>
    <col min="4" max="4" width="4.7109375" style="0" customWidth="1"/>
  </cols>
  <sheetData>
    <row r="1" spans="1:3" ht="145.5" customHeight="1">
      <c r="A1" s="9" t="s">
        <v>48</v>
      </c>
      <c r="B1" s="27" t="s">
        <v>50</v>
      </c>
      <c r="C1" s="28"/>
    </row>
    <row r="2" spans="1:3" ht="12.75">
      <c r="A2" s="10"/>
      <c r="B2" s="25" t="s">
        <v>9</v>
      </c>
      <c r="C2" s="26"/>
    </row>
    <row r="3" spans="1:3" ht="12.75">
      <c r="A3" s="10"/>
      <c r="B3" s="5" t="s">
        <v>29</v>
      </c>
      <c r="C3" s="2">
        <v>900</v>
      </c>
    </row>
    <row r="4" spans="1:3" ht="12.75">
      <c r="A4" s="10"/>
      <c r="B4" s="5" t="s">
        <v>0</v>
      </c>
      <c r="C4" s="2">
        <v>600</v>
      </c>
    </row>
    <row r="5" spans="1:3" ht="12.75">
      <c r="A5" s="10"/>
      <c r="B5" s="5" t="s">
        <v>2</v>
      </c>
      <c r="C5" s="2">
        <v>0.009</v>
      </c>
    </row>
    <row r="6" spans="1:3" ht="12.75">
      <c r="A6" s="10"/>
      <c r="B6" s="5" t="s">
        <v>3</v>
      </c>
      <c r="C6" s="2">
        <v>15</v>
      </c>
    </row>
    <row r="7" spans="1:3" ht="12.75">
      <c r="A7" s="10"/>
      <c r="B7" s="5" t="s">
        <v>6</v>
      </c>
      <c r="C7" s="2">
        <v>400</v>
      </c>
    </row>
    <row r="8" spans="1:3" ht="12.75">
      <c r="A8" s="10"/>
      <c r="B8" s="6"/>
      <c r="C8" s="1"/>
    </row>
    <row r="9" spans="1:5" ht="12.75">
      <c r="A9" s="10"/>
      <c r="B9" s="23" t="s">
        <v>24</v>
      </c>
      <c r="C9" s="29"/>
      <c r="E9" s="4" t="s">
        <v>31</v>
      </c>
    </row>
    <row r="10" spans="1:5" ht="12.75">
      <c r="A10" s="10"/>
      <c r="B10" s="5" t="s">
        <v>10</v>
      </c>
      <c r="C10" s="2">
        <f>C4/C3</f>
        <v>0.6666666666666666</v>
      </c>
      <c r="E10" t="s">
        <v>28</v>
      </c>
    </row>
    <row r="11" spans="1:5" ht="12.75">
      <c r="A11" s="10"/>
      <c r="B11" s="5" t="s">
        <v>1</v>
      </c>
      <c r="C11" s="2">
        <f>0.5*9.8*C10^2</f>
        <v>2.177777777777778</v>
      </c>
      <c r="E11" t="s">
        <v>51</v>
      </c>
    </row>
    <row r="12" spans="1:5" ht="28.5" customHeight="1">
      <c r="A12" s="10"/>
      <c r="B12" s="7" t="s">
        <v>4</v>
      </c>
      <c r="C12" s="2">
        <f>C5*C3</f>
        <v>8.1</v>
      </c>
      <c r="E12" t="s">
        <v>30</v>
      </c>
    </row>
    <row r="13" spans="1:5" ht="12.75">
      <c r="A13" s="10"/>
      <c r="B13" s="5" t="s">
        <v>5</v>
      </c>
      <c r="C13" s="2">
        <f>C12/(C5+C6)</f>
        <v>0.5396761942834299</v>
      </c>
      <c r="E13" t="s">
        <v>32</v>
      </c>
    </row>
    <row r="14" spans="1:5" ht="12.75">
      <c r="A14" s="10"/>
      <c r="B14" s="5" t="s">
        <v>7</v>
      </c>
      <c r="C14" s="2">
        <f>SQRT(2*C7/9.8)</f>
        <v>9.035079029052513</v>
      </c>
      <c r="E14" t="s">
        <v>52</v>
      </c>
    </row>
    <row r="15" spans="1:5" ht="12.75">
      <c r="A15" s="10"/>
      <c r="B15" s="5" t="s">
        <v>35</v>
      </c>
      <c r="C15" s="2">
        <f>C14-C10</f>
        <v>8.368412362385847</v>
      </c>
      <c r="E15" t="s">
        <v>33</v>
      </c>
    </row>
    <row r="16" spans="1:3" ht="12.75">
      <c r="A16" s="10"/>
      <c r="B16" s="6"/>
      <c r="C16" s="1"/>
    </row>
    <row r="17" spans="1:5" ht="27" thickBot="1">
      <c r="A17" s="11">
        <v>1</v>
      </c>
      <c r="B17" s="8" t="s">
        <v>8</v>
      </c>
      <c r="C17" s="3">
        <f>C15*C13</f>
        <v>4.516232935926801</v>
      </c>
      <c r="E17" t="s">
        <v>34</v>
      </c>
    </row>
    <row r="18" ht="13.5" thickBot="1">
      <c r="A18" s="10"/>
    </row>
    <row r="19" spans="1:3" ht="72" customHeight="1">
      <c r="A19" s="10"/>
      <c r="B19" s="27" t="s">
        <v>49</v>
      </c>
      <c r="C19" s="28"/>
    </row>
    <row r="20" spans="1:3" ht="12.75">
      <c r="A20" s="10"/>
      <c r="B20" s="23" t="s">
        <v>9</v>
      </c>
      <c r="C20" s="24"/>
    </row>
    <row r="21" spans="1:3" ht="12.75">
      <c r="A21" s="10"/>
      <c r="B21" s="5" t="s">
        <v>39</v>
      </c>
      <c r="C21" s="2">
        <v>60</v>
      </c>
    </row>
    <row r="22" spans="1:3" ht="12.75">
      <c r="A22" s="10"/>
      <c r="B22" s="5" t="s">
        <v>37</v>
      </c>
      <c r="C22" s="2">
        <v>30</v>
      </c>
    </row>
    <row r="23" spans="1:3" ht="12.75">
      <c r="A23" s="10"/>
      <c r="B23" s="5" t="s">
        <v>11</v>
      </c>
      <c r="C23" s="2">
        <v>0</v>
      </c>
    </row>
    <row r="24" spans="1:3" ht="12.75">
      <c r="A24" s="10"/>
      <c r="B24" s="5" t="s">
        <v>14</v>
      </c>
      <c r="C24" s="2">
        <v>4</v>
      </c>
    </row>
    <row r="25" spans="1:3" ht="12.75">
      <c r="A25" s="10"/>
      <c r="B25" s="5" t="s">
        <v>21</v>
      </c>
      <c r="C25" s="2">
        <v>0.2</v>
      </c>
    </row>
    <row r="26" spans="1:3" ht="12.75">
      <c r="A26" s="10"/>
      <c r="B26" s="6"/>
      <c r="C26" s="1"/>
    </row>
    <row r="27" spans="1:5" ht="12.75">
      <c r="A27" s="10"/>
      <c r="B27" s="23" t="s">
        <v>26</v>
      </c>
      <c r="C27" s="30"/>
      <c r="E27" s="4" t="s">
        <v>31</v>
      </c>
    </row>
    <row r="28" spans="1:5" ht="12.75">
      <c r="A28" s="10"/>
      <c r="B28" s="5" t="s">
        <v>13</v>
      </c>
      <c r="C28" s="2">
        <f>SIN(RADIANS(C22))*C21</f>
        <v>29.999999999999996</v>
      </c>
      <c r="E28" t="s">
        <v>36</v>
      </c>
    </row>
    <row r="29" spans="1:5" ht="12.75">
      <c r="A29" s="10"/>
      <c r="B29" s="5" t="s">
        <v>12</v>
      </c>
      <c r="C29" s="2">
        <f>COS(RADIANS(C22))*C21</f>
        <v>51.96152422706632</v>
      </c>
      <c r="E29" t="s">
        <v>38</v>
      </c>
    </row>
    <row r="30" spans="1:3" ht="12.75">
      <c r="A30" s="10"/>
      <c r="B30" s="6"/>
      <c r="C30" s="1"/>
    </row>
    <row r="31" spans="1:3" ht="12.75">
      <c r="A31" s="10"/>
      <c r="B31" s="23" t="s">
        <v>27</v>
      </c>
      <c r="C31" s="24"/>
    </row>
    <row r="32" spans="1:5" ht="12.75">
      <c r="A32" s="10"/>
      <c r="B32" s="5" t="s">
        <v>15</v>
      </c>
      <c r="C32" s="2">
        <f>C28+(-9.8*C24)</f>
        <v>-9.200000000000006</v>
      </c>
      <c r="E32" t="s">
        <v>40</v>
      </c>
    </row>
    <row r="33" spans="1:5" ht="12.75">
      <c r="A33" s="10"/>
      <c r="B33" s="5" t="s">
        <v>16</v>
      </c>
      <c r="C33" s="2">
        <f>C29</f>
        <v>51.96152422706632</v>
      </c>
      <c r="E33" t="s">
        <v>42</v>
      </c>
    </row>
    <row r="34" spans="1:3" ht="12.75">
      <c r="A34" s="10"/>
      <c r="B34" s="5"/>
      <c r="C34" s="2"/>
    </row>
    <row r="35" spans="1:5" ht="13.5" thickBot="1">
      <c r="A35" s="10"/>
      <c r="B35" s="13" t="s">
        <v>17</v>
      </c>
      <c r="C35" s="14">
        <f>C28*C24+0.5*-9.8*C24^2</f>
        <v>41.59999999999998</v>
      </c>
      <c r="E35" t="s">
        <v>53</v>
      </c>
    </row>
    <row r="36" spans="1:5" ht="21" thickBot="1">
      <c r="A36" s="17">
        <v>2</v>
      </c>
      <c r="B36" s="18" t="s">
        <v>18</v>
      </c>
      <c r="C36" s="19">
        <f>C24*C29</f>
        <v>207.84609690826528</v>
      </c>
      <c r="E36" t="s">
        <v>41</v>
      </c>
    </row>
    <row r="37" spans="1:3" ht="21" thickBot="1">
      <c r="A37" s="12"/>
      <c r="B37" s="20"/>
      <c r="C37" s="21"/>
    </row>
    <row r="38" spans="1:5" ht="21" thickBot="1">
      <c r="A38" s="17">
        <v>3</v>
      </c>
      <c r="B38" s="18" t="s">
        <v>19</v>
      </c>
      <c r="C38" s="19">
        <f>SQRT(C32^2+C33^2)</f>
        <v>52.76968826892954</v>
      </c>
      <c r="E38" t="s">
        <v>43</v>
      </c>
    </row>
    <row r="39" spans="1:3" ht="21" thickBot="1">
      <c r="A39" s="12"/>
      <c r="B39" s="20"/>
      <c r="C39" s="21"/>
    </row>
    <row r="40" spans="1:5" ht="21" thickBot="1">
      <c r="A40" s="17">
        <v>4</v>
      </c>
      <c r="B40" s="18" t="s">
        <v>20</v>
      </c>
      <c r="C40" s="19">
        <f>0.5*C25*C38^2</f>
        <v>278.46400000000006</v>
      </c>
      <c r="E40" t="s">
        <v>44</v>
      </c>
    </row>
    <row r="41" spans="1:5" ht="21" thickBot="1">
      <c r="A41" s="17">
        <v>5</v>
      </c>
      <c r="B41" s="18" t="s">
        <v>22</v>
      </c>
      <c r="C41" s="19">
        <f>C25*9.8*C35</f>
        <v>81.53599999999997</v>
      </c>
      <c r="E41" t="s">
        <v>45</v>
      </c>
    </row>
    <row r="42" spans="1:5" ht="20.25">
      <c r="A42" s="12"/>
      <c r="B42" s="15" t="s">
        <v>23</v>
      </c>
      <c r="C42" s="16">
        <f>0.5*C25*C21^2</f>
        <v>360</v>
      </c>
      <c r="E42" t="s">
        <v>46</v>
      </c>
    </row>
    <row r="43" spans="1:3" ht="21" thickBot="1">
      <c r="A43" s="12"/>
      <c r="B43" s="13"/>
      <c r="C43" s="14"/>
    </row>
    <row r="44" spans="1:5" ht="27.75" thickBot="1">
      <c r="A44" s="17">
        <v>6</v>
      </c>
      <c r="B44" s="22" t="s">
        <v>25</v>
      </c>
      <c r="C44" s="19">
        <f>DEGREES(ASIN(C33/C38))</f>
        <v>79.95960136174622</v>
      </c>
      <c r="E44" t="s">
        <v>47</v>
      </c>
    </row>
  </sheetData>
  <mergeCells count="7">
    <mergeCell ref="B31:C31"/>
    <mergeCell ref="B2:C2"/>
    <mergeCell ref="B20:C20"/>
    <mergeCell ref="B1:C1"/>
    <mergeCell ref="B9:C9"/>
    <mergeCell ref="B19:C19"/>
    <mergeCell ref="B27:C27"/>
  </mergeCells>
  <printOptions/>
  <pageMargins left="0.75" right="0.75" top="1" bottom="1" header="0.5" footer="0.5"/>
  <pageSetup horizontalDpi="1200" verticalDpi="1200" orientation="landscape"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bsd</dc:creator>
  <cp:keywords/>
  <dc:description/>
  <cp:lastModifiedBy>bsd</cp:lastModifiedBy>
  <cp:lastPrinted>2010-10-14T17:28:10Z</cp:lastPrinted>
  <dcterms:created xsi:type="dcterms:W3CDTF">2010-10-12T16:49:18Z</dcterms:created>
  <dcterms:modified xsi:type="dcterms:W3CDTF">2010-10-14T17:58:18Z</dcterms:modified>
  <cp:category/>
  <cp:version/>
  <cp:contentType/>
  <cp:contentStatus/>
</cp:coreProperties>
</file>