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9" i="1" l="1"/>
  <c r="C38" i="1"/>
  <c r="C37" i="1"/>
  <c r="C36" i="1"/>
  <c r="C35" i="1"/>
  <c r="C34" i="1"/>
  <c r="C32" i="1"/>
  <c r="C21" i="1"/>
  <c r="C20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<sst xmlns="http://schemas.openxmlformats.org/spreadsheetml/2006/main" count="40" uniqueCount="35">
  <si>
    <t>wagon mass</t>
  </si>
  <si>
    <t>incline length</t>
  </si>
  <si>
    <t>time</t>
  </si>
  <si>
    <t>Final speed</t>
  </si>
  <si>
    <t>final height</t>
  </si>
  <si>
    <t>goat work</t>
  </si>
  <si>
    <t>goat power</t>
  </si>
  <si>
    <t>goat force</t>
  </si>
  <si>
    <t>final KE</t>
  </si>
  <si>
    <t>Final PE</t>
  </si>
  <si>
    <t>Work by friction</t>
  </si>
  <si>
    <t>force of friction</t>
  </si>
  <si>
    <t>Angle of pull</t>
  </si>
  <si>
    <t>parallel force</t>
  </si>
  <si>
    <t>Goat work at 25 angle</t>
  </si>
  <si>
    <t>Child mass</t>
  </si>
  <si>
    <t>Slide height</t>
  </si>
  <si>
    <t>Ladder length</t>
  </si>
  <si>
    <t>climbing speed</t>
  </si>
  <si>
    <t xml:space="preserve">stopping distance </t>
  </si>
  <si>
    <t>PE at top</t>
  </si>
  <si>
    <t>KE at top</t>
  </si>
  <si>
    <t>Child force parallel</t>
  </si>
  <si>
    <t>KE at bottom</t>
  </si>
  <si>
    <t>Friction</t>
  </si>
  <si>
    <t>Joules per pez</t>
  </si>
  <si>
    <t>Joules at 25% effic</t>
  </si>
  <si>
    <t>Slide climbs</t>
  </si>
  <si>
    <t>a</t>
  </si>
  <si>
    <t>b</t>
  </si>
  <si>
    <t>c</t>
  </si>
  <si>
    <t>d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</si>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</sst>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39"/>
  <sheetViews>
    <sheetView tabSelected="1" workbookViewId="0">
      <selection activeCell="F14" sqref="F14"/>
    </sheetView>
  </sheetViews>
  <sheetFormatPr defaultRowHeight="15" x14ac:dyDescent="0.25"/>
  <cols>
    <col min="2" max="2" width="19" customWidth="1"/>
  </cols>
  <sheetData>
    <row r="5" spans="1:3" x14ac:dyDescent="0.25">
      <c r="B5" t="s">
        <v>0</v>
      </c>
      <c r="C5">
        <v>10</v>
      </c>
    </row>
    <row r="6" spans="1:3" x14ac:dyDescent="0.25">
      <c r="B6" t="s">
        <v>1</v>
      </c>
      <c r="C6">
        <v>4</v>
      </c>
    </row>
    <row r="7" spans="1:3" x14ac:dyDescent="0.25">
      <c r="B7" t="s">
        <v>2</v>
      </c>
      <c r="C7">
        <v>6</v>
      </c>
    </row>
    <row r="8" spans="1:3" x14ac:dyDescent="0.25">
      <c r="B8" t="s">
        <v>7</v>
      </c>
      <c r="C8">
        <v>70</v>
      </c>
    </row>
    <row r="9" spans="1:3" x14ac:dyDescent="0.25">
      <c r="B9" t="s">
        <v>3</v>
      </c>
      <c r="C9">
        <v>3</v>
      </c>
    </row>
    <row r="10" spans="1:3" x14ac:dyDescent="0.25">
      <c r="B10" t="s">
        <v>4</v>
      </c>
      <c r="C10">
        <v>1.5</v>
      </c>
    </row>
    <row r="12" spans="1:3" x14ac:dyDescent="0.25">
      <c r="A12" t="s">
        <v>28</v>
      </c>
      <c r="B12" t="s">
        <v>5</v>
      </c>
      <c r="C12">
        <f>C8*C6</f>
        <v>280</v>
      </c>
    </row>
    <row r="13" spans="1:3" x14ac:dyDescent="0.25">
      <c r="A13" t="s">
        <v>29</v>
      </c>
      <c r="B13" t="s">
        <v>6</v>
      </c>
      <c r="C13">
        <f>C12/C7</f>
        <v>46.666666666666664</v>
      </c>
    </row>
    <row r="14" spans="1:3" x14ac:dyDescent="0.25">
      <c r="A14" t="s">
        <v>30</v>
      </c>
      <c r="B14" t="s">
        <v>8</v>
      </c>
      <c r="C14">
        <f>0.5*C5*C9^2</f>
        <v>45</v>
      </c>
    </row>
    <row r="15" spans="1:3" x14ac:dyDescent="0.25">
      <c r="A15" t="s">
        <v>31</v>
      </c>
      <c r="B15" t="s">
        <v>9</v>
      </c>
      <c r="C15">
        <f>C5*9.8*C10</f>
        <v>147</v>
      </c>
    </row>
    <row r="16" spans="1:3" x14ac:dyDescent="0.25">
      <c r="A16" t="s">
        <v>32</v>
      </c>
      <c r="B16" t="s">
        <v>10</v>
      </c>
      <c r="C16">
        <f>(C14+C15)-C12</f>
        <v>-88</v>
      </c>
    </row>
    <row r="17" spans="1:3" x14ac:dyDescent="0.25">
      <c r="A17" t="s">
        <v>33</v>
      </c>
      <c r="B17" t="s">
        <v>11</v>
      </c>
      <c r="C17">
        <f>C16/C6</f>
        <v>-22</v>
      </c>
    </row>
    <row r="19" spans="1:3" x14ac:dyDescent="0.25">
      <c r="B19" t="s">
        <v>12</v>
      </c>
      <c r="C19">
        <v>25</v>
      </c>
    </row>
    <row r="20" spans="1:3" x14ac:dyDescent="0.25">
      <c r="B20" t="s">
        <v>13</v>
      </c>
      <c r="C20">
        <f>COS(RADIANS(C19))*C8</f>
        <v>63.441545092565498</v>
      </c>
    </row>
    <row r="21" spans="1:3" x14ac:dyDescent="0.25">
      <c r="A21" t="s">
        <v>34</v>
      </c>
      <c r="B21" t="s">
        <v>14</v>
      </c>
      <c r="C21">
        <f>C20*C6</f>
        <v>253.76618037026199</v>
      </c>
    </row>
    <row r="24" spans="1:3" x14ac:dyDescent="0.25">
      <c r="A24" t="s">
        <v>28</v>
      </c>
      <c r="B24" t="s">
        <v>15</v>
      </c>
      <c r="C24">
        <v>15</v>
      </c>
    </row>
    <row r="25" spans="1:3" x14ac:dyDescent="0.25">
      <c r="A25" t="s">
        <v>29</v>
      </c>
      <c r="B25" t="s">
        <v>16</v>
      </c>
      <c r="C25">
        <v>3</v>
      </c>
    </row>
    <row r="26" spans="1:3" x14ac:dyDescent="0.25">
      <c r="A26" t="s">
        <v>30</v>
      </c>
      <c r="B26" t="s">
        <v>17</v>
      </c>
      <c r="C26">
        <v>4</v>
      </c>
    </row>
    <row r="27" spans="1:3" x14ac:dyDescent="0.25">
      <c r="A27" t="s">
        <v>31</v>
      </c>
      <c r="B27" t="s">
        <v>18</v>
      </c>
      <c r="C27">
        <v>0.5</v>
      </c>
    </row>
    <row r="28" spans="1:3" x14ac:dyDescent="0.25">
      <c r="A28" t="s">
        <v>32</v>
      </c>
      <c r="B28" t="s">
        <v>19</v>
      </c>
      <c r="C28">
        <v>15</v>
      </c>
    </row>
    <row r="32" spans="1:3" x14ac:dyDescent="0.25">
      <c r="B32" t="s">
        <v>20</v>
      </c>
      <c r="C32">
        <f>C24*9.8*C25</f>
        <v>441</v>
      </c>
    </row>
    <row r="33" spans="2:3" x14ac:dyDescent="0.25">
      <c r="B33" t="s">
        <v>21</v>
      </c>
      <c r="C33">
        <v>0</v>
      </c>
    </row>
    <row r="34" spans="2:3" x14ac:dyDescent="0.25">
      <c r="B34" t="s">
        <v>22</v>
      </c>
      <c r="C34">
        <f>C32/4</f>
        <v>110.25</v>
      </c>
    </row>
    <row r="35" spans="2:3" x14ac:dyDescent="0.25">
      <c r="B35" t="s">
        <v>23</v>
      </c>
      <c r="C35">
        <f>C32</f>
        <v>441</v>
      </c>
    </row>
    <row r="36" spans="2:3" x14ac:dyDescent="0.25">
      <c r="B36" t="s">
        <v>24</v>
      </c>
      <c r="C36">
        <f>C35/15</f>
        <v>29.4</v>
      </c>
    </row>
    <row r="37" spans="2:3" x14ac:dyDescent="0.25">
      <c r="B37" t="s">
        <v>25</v>
      </c>
      <c r="C37">
        <f>4184*2.91</f>
        <v>12175.44</v>
      </c>
    </row>
    <row r="38" spans="2:3" x14ac:dyDescent="0.25">
      <c r="B38" t="s">
        <v>26</v>
      </c>
      <c r="C38">
        <f>C37*0.25</f>
        <v>3043.86</v>
      </c>
    </row>
    <row r="39" spans="2:3" x14ac:dyDescent="0.25">
      <c r="B39" t="s">
        <v>27</v>
      </c>
      <c r="C39">
        <f>C38/C32</f>
        <v>6.9021768707483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2017-12-20T13:19:23Z</dcterms:created>
  <dcterms:modified xsi:type="dcterms:W3CDTF">2017-12-20T13:40:17Z</dcterms:modified>
</cp:coreProperties>
</file>