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E55" lockStructure="1"/>
  <bookViews>
    <workbookView xWindow="480" yWindow="45" windowWidth="22995" windowHeight="10035"/>
  </bookViews>
  <sheets>
    <sheet name="Sheet1" sheetId="1" r:id="rId1"/>
    <sheet name="Sheet2" sheetId="2" r:id="rId2"/>
    <sheet name="Sheet3" sheetId="3" r:id="rId3"/>
  </sheets>
  <definedNames>
    <definedName name="_xlnm.Print_Area" localSheetId="0">Sheet1!$B$2:$D$60</definedName>
  </definedNames>
  <calcPr calcId="145621"/>
</workbook>
</file>

<file path=xl/calcChain.xml><?xml version="1.0" encoding="utf-8"?>
<calcChain xmlns="http://schemas.openxmlformats.org/spreadsheetml/2006/main">
  <c r="E94" i="1" l="1"/>
  <c r="E82" i="1"/>
  <c r="E75" i="1"/>
  <c r="E67" i="1"/>
  <c r="E76" i="1"/>
  <c r="F76" i="1"/>
  <c r="E95" i="1"/>
  <c r="F95" i="1"/>
  <c r="F93" i="1"/>
  <c r="E93" i="1"/>
  <c r="F87" i="1"/>
  <c r="E87" i="1"/>
  <c r="F81" i="1"/>
  <c r="E81" i="1"/>
  <c r="F74" i="1"/>
  <c r="E74" i="1"/>
  <c r="E68" i="1"/>
  <c r="F68" i="1"/>
  <c r="F66" i="1"/>
  <c r="E66" i="1"/>
  <c r="H87" i="1"/>
  <c r="H95" i="1"/>
  <c r="H93" i="1"/>
  <c r="H81" i="1"/>
  <c r="H76" i="1"/>
  <c r="H74" i="1"/>
  <c r="H68" i="1"/>
  <c r="H66" i="1"/>
  <c r="H7" i="1" l="1"/>
  <c r="F7" i="1" l="1"/>
  <c r="E7" i="1"/>
  <c r="H54" i="1"/>
  <c r="H55" i="1" s="1"/>
  <c r="H56" i="1" s="1"/>
  <c r="H57" i="1" s="1"/>
  <c r="H58" i="1" s="1"/>
  <c r="H59" i="1" s="1"/>
  <c r="H60" i="1" s="1"/>
  <c r="E60" i="1" s="1"/>
  <c r="H44" i="1"/>
  <c r="H45" i="1" s="1"/>
  <c r="E45" i="1" s="1"/>
  <c r="H43" i="1"/>
  <c r="H46" i="1" s="1"/>
  <c r="H47" i="1" s="1"/>
  <c r="E47" i="1" s="1"/>
  <c r="H35" i="1"/>
  <c r="E35" i="1" s="1"/>
  <c r="H34" i="1"/>
  <c r="F34" i="1" s="1"/>
  <c r="H24" i="1"/>
  <c r="E24" i="1" s="1"/>
  <c r="H23" i="1"/>
  <c r="H14" i="1"/>
  <c r="H15" i="1" s="1"/>
  <c r="E15" i="1" s="1"/>
  <c r="H8" i="1"/>
  <c r="F35" i="1" l="1"/>
  <c r="F45" i="1"/>
  <c r="H25" i="1"/>
  <c r="H26" i="1" s="1"/>
  <c r="E26" i="1" s="1"/>
  <c r="E44" i="1"/>
  <c r="F24" i="1"/>
  <c r="E43" i="1"/>
  <c r="F43" i="1"/>
  <c r="F54" i="1"/>
  <c r="F58" i="1"/>
  <c r="E58" i="1"/>
  <c r="E14" i="1"/>
  <c r="E54" i="1"/>
  <c r="F44" i="1"/>
  <c r="F57" i="1"/>
  <c r="E57" i="1"/>
  <c r="F15" i="1"/>
  <c r="F47" i="1"/>
  <c r="F60" i="1"/>
  <c r="F56" i="1"/>
  <c r="E56" i="1"/>
  <c r="E23" i="1"/>
  <c r="E34" i="1"/>
  <c r="F46" i="1"/>
  <c r="F59" i="1"/>
  <c r="F55" i="1"/>
  <c r="F14" i="1"/>
  <c r="F23" i="1"/>
  <c r="E46" i="1"/>
  <c r="E59" i="1"/>
  <c r="E55" i="1"/>
  <c r="E8" i="1"/>
  <c r="F8" i="1"/>
  <c r="H48" i="1"/>
  <c r="H36" i="1"/>
  <c r="E25" i="1" l="1"/>
  <c r="F25" i="1"/>
  <c r="F26" i="1"/>
  <c r="H37" i="1"/>
  <c r="E36" i="1"/>
  <c r="F36" i="1"/>
  <c r="E48" i="1"/>
  <c r="F48" i="1"/>
  <c r="E37" i="1" l="1"/>
  <c r="F37" i="1"/>
</calcChain>
</file>

<file path=xl/sharedStrings.xml><?xml version="1.0" encoding="utf-8"?>
<sst xmlns="http://schemas.openxmlformats.org/spreadsheetml/2006/main" count="157" uniqueCount="95">
  <si>
    <t xml:space="preserve">The car's velocity before it hits the wall is </t>
  </si>
  <si>
    <t>The time of impact required to bring the car to a stop is</t>
  </si>
  <si>
    <t>kg</t>
  </si>
  <si>
    <t>m/s</t>
  </si>
  <si>
    <t>s</t>
  </si>
  <si>
    <t>The car's mass is</t>
  </si>
  <si>
    <t>What is the car's change in momentum during the collision?</t>
  </si>
  <si>
    <t>What force brings the car to a stop?</t>
  </si>
  <si>
    <t>kgm/s</t>
  </si>
  <si>
    <t>N</t>
  </si>
  <si>
    <t xml:space="preserve">She applies a force of </t>
  </si>
  <si>
    <t xml:space="preserve">for a time </t>
  </si>
  <si>
    <t>If the mass of the curling stone is</t>
  </si>
  <si>
    <t>What is the stone's velocity at the end of her push?</t>
  </si>
  <si>
    <t>What impulse does she impart to the stone?</t>
  </si>
  <si>
    <t>and an initial velocity of</t>
  </si>
  <si>
    <t>Stone A has a mass of</t>
  </si>
  <si>
    <t>Stone B has a mass of</t>
  </si>
  <si>
    <t>After they collide, they bounce apart, and Stone A has a velocity of</t>
  </si>
  <si>
    <r>
      <t xml:space="preserve">What is the net momentum of the two stones </t>
    </r>
    <r>
      <rPr>
        <u/>
        <sz val="11"/>
        <color theme="1"/>
        <rFont val="Calibri"/>
        <family val="2"/>
        <scheme val="minor"/>
      </rPr>
      <t>before</t>
    </r>
    <r>
      <rPr>
        <sz val="11"/>
        <color theme="1"/>
        <rFont val="Calibri"/>
        <family val="2"/>
        <scheme val="minor"/>
      </rPr>
      <t xml:space="preserve"> the collision?</t>
    </r>
  </si>
  <si>
    <r>
      <t xml:space="preserve">What is the momentum of Stone A </t>
    </r>
    <r>
      <rPr>
        <u/>
        <sz val="11"/>
        <color theme="1"/>
        <rFont val="Calibri"/>
        <family val="2"/>
        <scheme val="minor"/>
      </rPr>
      <t>after</t>
    </r>
    <r>
      <rPr>
        <sz val="11"/>
        <color theme="1"/>
        <rFont val="Calibri"/>
        <family val="2"/>
        <scheme val="minor"/>
      </rPr>
      <t xml:space="preserve"> the collision?</t>
    </r>
  </si>
  <si>
    <r>
      <t xml:space="preserve">What is the momentum of Stone B </t>
    </r>
    <r>
      <rPr>
        <u/>
        <sz val="11"/>
        <color theme="1"/>
        <rFont val="Calibri"/>
        <family val="2"/>
        <scheme val="minor"/>
      </rPr>
      <t>after</t>
    </r>
    <r>
      <rPr>
        <sz val="11"/>
        <color theme="1"/>
        <rFont val="Calibri"/>
        <family val="2"/>
        <scheme val="minor"/>
      </rPr>
      <t xml:space="preserve"> the collision?</t>
    </r>
  </si>
  <si>
    <r>
      <t xml:space="preserve">What is the velocity of Stone B, </t>
    </r>
    <r>
      <rPr>
        <u/>
        <sz val="11"/>
        <color theme="1"/>
        <rFont val="Calibri"/>
        <family val="2"/>
        <scheme val="minor"/>
      </rPr>
      <t>after</t>
    </r>
    <r>
      <rPr>
        <sz val="11"/>
        <color theme="1"/>
        <rFont val="Calibri"/>
        <family val="2"/>
        <scheme val="minor"/>
      </rPr>
      <t xml:space="preserve"> the collision?</t>
    </r>
  </si>
  <si>
    <t>The length of the cannon's barrel is</t>
  </si>
  <si>
    <t>The dart's muzzle velocity (at the end of the barrel) is</t>
  </si>
  <si>
    <t>The mass of the dart is</t>
  </si>
  <si>
    <t>m</t>
  </si>
  <si>
    <t>g</t>
  </si>
  <si>
    <t>What is the dart's average velocity during its trip down the barrel?</t>
  </si>
  <si>
    <t>What is the dart's mass, in kilograms?</t>
  </si>
  <si>
    <t>What is the dart's change in momentum as it travels down the barrel?</t>
  </si>
  <si>
    <t>What impulse is imparted to the dart as it is pushed down the barrel?</t>
  </si>
  <si>
    <t>How long does it take the dart to reach the end of the barrel?</t>
  </si>
  <si>
    <t>What average force accelerates the dart when it is in the barrel?</t>
  </si>
  <si>
    <t xml:space="preserve">The projectile has a mass of </t>
  </si>
  <si>
    <t xml:space="preserve">and the pendulum target has a mass of </t>
  </si>
  <si>
    <t>kg.</t>
  </si>
  <si>
    <t>kg,</t>
  </si>
  <si>
    <t>j</t>
  </si>
  <si>
    <t>Just after the projectile embeds in the pendulum, the pendulm and projectile begin to move together.  How much kinetic energy do they have just after they the projectile hits the pendulum (before their movement carries them upward)?</t>
  </si>
  <si>
    <t>Just after the projectile embeds in the pendulum, what is the shared velocity of the pendulum + projectile?</t>
  </si>
  <si>
    <t>Just after the projectile embeds in the pendulum, what is the net momentum of the pendulum + projectile?</t>
  </si>
  <si>
    <t>What was the momentum of the projectile before it collided with the pendulum?</t>
  </si>
  <si>
    <t>What was the velocity of the projectile before it collided with the pendulum?</t>
  </si>
  <si>
    <t xml:space="preserve">When the projectile is shot into the pendulum, the pendulum swings backward and upward, gaining a vertical height of </t>
  </si>
  <si>
    <t>After the projectile embeds in the pendulum, what is the total mass of the pendulum + projectile?</t>
  </si>
  <si>
    <t>After the projectile embeds in the pendulum, how much potential energy do the pendulum + projectile have when they reach the very top of their swing? (assume g = 10m/s^2)</t>
  </si>
  <si>
    <t>1.  A  car crashes into a wall…</t>
  </si>
  <si>
    <t xml:space="preserve">2.  A woman pushes a curling stone. </t>
  </si>
  <si>
    <t>3.  One curling stone collides with another curling stone…</t>
  </si>
  <si>
    <t>4.  Two kids are goofing around with curling stones.  One curling stone collides with another curling stone…</t>
  </si>
  <si>
    <t>5.  A Nerf dart is shot from a pressurized air cannon…</t>
  </si>
  <si>
    <t>6.  A projectile is shot into a ballistic pendulum…</t>
  </si>
  <si>
    <t>Within 5% of correct answer</t>
  </si>
  <si>
    <t>Within 10% of correct answer</t>
  </si>
  <si>
    <t>Click here to watch a video explaining this process.</t>
  </si>
  <si>
    <t>7.  A ramp is used to lift a heavy object…</t>
  </si>
  <si>
    <t xml:space="preserve">The length of the ramp is </t>
  </si>
  <si>
    <t>m,</t>
  </si>
  <si>
    <t xml:space="preserve">and the height of the ramp is </t>
  </si>
  <si>
    <t>m.</t>
  </si>
  <si>
    <t>What is the theoretical mechanical advantage of the ramp?</t>
  </si>
  <si>
    <t xml:space="preserve">As an operator works a blobbityblobity, her hand applies force over a distance of   </t>
  </si>
  <si>
    <t>8.  A blobbityblobity is a special machine used by fictitious inhabitants of the island of Hogatooga…</t>
  </si>
  <si>
    <t>What is the theoretical mechanical advantage of the blobbityblobity?</t>
  </si>
  <si>
    <t>Does this ramp serve to multiply force or to multiply speed?</t>
  </si>
  <si>
    <t>Does the blobbityblobity serve to multiply force or to multiply speed?</t>
  </si>
  <si>
    <t>9.  You are designing a screwdriver…</t>
  </si>
  <si>
    <t>The end of the screwdriver that connects to the screw has a diameter of</t>
  </si>
  <si>
    <t>cm</t>
  </si>
  <si>
    <t xml:space="preserve">You want to the screwdriver to have a mechanical advantage of  </t>
  </si>
  <si>
    <t>.</t>
  </si>
  <si>
    <t>When you design the handle, what diameter should it have?</t>
  </si>
  <si>
    <t>Does your screwdriver serve to multiply force or to multiply speed?</t>
  </si>
  <si>
    <t xml:space="preserve">The overall length of the lever is </t>
  </si>
  <si>
    <t xml:space="preserve">You want your lever to have a mechanical advantage of </t>
  </si>
  <si>
    <t>10.  You are designing a lever to lift a rock…</t>
  </si>
  <si>
    <t>How far from the rock should you place the lever's fulcrum?</t>
  </si>
  <si>
    <t xml:space="preserve"> </t>
  </si>
  <si>
    <t>strands of rope.</t>
  </si>
  <si>
    <t>inches.</t>
  </si>
  <si>
    <t xml:space="preserve">Suppose you pull the input rope a distance of </t>
  </si>
  <si>
    <t xml:space="preserve">The pulleys that move upward are supported by </t>
  </si>
  <si>
    <t>11.  You are designing a pulley system.  When you pull on an input rope, the bottom set of pulleys moves upward, lifting a load…</t>
  </si>
  <si>
    <t>The object moved by the blobbityblobity has a weight of</t>
  </si>
  <si>
    <t xml:space="preserve">As the operator applies this force, the blobbityblobity lifts an object a distance of  </t>
  </si>
  <si>
    <t>How much force must the operator apply in order to lift the object?</t>
  </si>
  <si>
    <t xml:space="preserve">The heavy object has a weight of </t>
  </si>
  <si>
    <t>What input force must the operator apply in order to move the object up the ramp?</t>
  </si>
  <si>
    <t xml:space="preserve">The load you are lifting has a weight of </t>
  </si>
  <si>
    <t>What is the theoretical mechanical advantage of the pulley system?</t>
  </si>
  <si>
    <t>Does this pulley system serve to multiply force or to multiply speed?</t>
  </si>
  <si>
    <t>What input force must the operator apply in order to lift the load?</t>
  </si>
  <si>
    <t>force</t>
  </si>
  <si>
    <t>speed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</si>
</sst>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u/>
      <sz val="11"/>
      <color theme="1"/>
      <name val="Calibri"/>
      <family val="2"/>
      <scheme val="minor"/>
    </font>
    <font>
      <b/>
      <sz val="12"/>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00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0" fillId="0" borderId="0" xfId="0" applyAlignment="1">
      <alignment wrapText="1"/>
    </xf>
    <xf numFmtId="0" fontId="0" fillId="4" borderId="1" xfId="0" applyFill="1" applyBorder="1" applyAlignment="1">
      <alignment wrapText="1"/>
    </xf>
    <xf numFmtId="0" fontId="0" fillId="4" borderId="8" xfId="0" applyFill="1" applyBorder="1" applyAlignment="1">
      <alignment wrapText="1"/>
    </xf>
    <xf numFmtId="0" fontId="0" fillId="0" borderId="0" xfId="0" applyAlignment="1"/>
    <xf numFmtId="0" fontId="0" fillId="5" borderId="0" xfId="0" applyFill="1" applyAlignment="1">
      <alignment horizontal="center" wrapText="1"/>
    </xf>
    <xf numFmtId="0" fontId="0" fillId="0" borderId="0" xfId="0" applyAlignment="1" applyProtection="1">
      <alignment wrapText="1"/>
      <protection locked="0"/>
    </xf>
    <xf numFmtId="0" fontId="2" fillId="3" borderId="2" xfId="0" applyFont="1" applyFill="1" applyBorder="1" applyAlignment="1" applyProtection="1">
      <alignment horizontal="center" wrapText="1"/>
      <protection locked="0"/>
    </xf>
    <xf numFmtId="0" fontId="0" fillId="3" borderId="3" xfId="0" applyFill="1" applyBorder="1" applyAlignment="1" applyProtection="1">
      <alignment wrapText="1"/>
      <protection locked="0"/>
    </xf>
    <xf numFmtId="0" fontId="0" fillId="3" borderId="4" xfId="0" applyFill="1" applyBorder="1" applyAlignment="1" applyProtection="1">
      <alignment wrapText="1"/>
      <protection locked="0"/>
    </xf>
    <xf numFmtId="0" fontId="0" fillId="2" borderId="5" xfId="0" applyFill="1" applyBorder="1" applyAlignment="1" applyProtection="1">
      <alignment horizontal="right" wrapText="1"/>
      <protection locked="0"/>
    </xf>
    <xf numFmtId="0" fontId="0" fillId="2" borderId="1" xfId="0" applyFill="1" applyBorder="1" applyAlignment="1" applyProtection="1">
      <alignment wrapText="1"/>
      <protection locked="0"/>
    </xf>
    <xf numFmtId="0" fontId="0" fillId="2" borderId="6" xfId="0" applyFill="1" applyBorder="1" applyAlignment="1" applyProtection="1">
      <alignment wrapText="1"/>
      <protection locked="0"/>
    </xf>
    <xf numFmtId="0" fontId="0" fillId="0" borderId="5" xfId="0" applyBorder="1" applyAlignment="1" applyProtection="1">
      <alignment wrapText="1"/>
      <protection locked="0"/>
    </xf>
    <xf numFmtId="0" fontId="0" fillId="0" borderId="1" xfId="0" applyBorder="1" applyAlignment="1" applyProtection="1">
      <alignment wrapText="1"/>
      <protection locked="0"/>
    </xf>
    <xf numFmtId="0" fontId="0" fillId="0" borderId="6" xfId="0" applyBorder="1" applyAlignment="1" applyProtection="1">
      <alignment wrapText="1"/>
      <protection locked="0"/>
    </xf>
    <xf numFmtId="0" fontId="0" fillId="4" borderId="5" xfId="0" applyFill="1" applyBorder="1" applyAlignment="1" applyProtection="1">
      <alignment wrapText="1"/>
      <protection locked="0"/>
    </xf>
    <xf numFmtId="0" fontId="0" fillId="4" borderId="1" xfId="0" applyFill="1" applyBorder="1" applyAlignment="1" applyProtection="1">
      <alignment wrapText="1"/>
      <protection locked="0"/>
    </xf>
    <xf numFmtId="0" fontId="0" fillId="4" borderId="6" xfId="0" applyFill="1" applyBorder="1" applyAlignment="1" applyProtection="1">
      <alignment wrapText="1"/>
      <protection locked="0"/>
    </xf>
    <xf numFmtId="0" fontId="0" fillId="4" borderId="7" xfId="0" applyFill="1" applyBorder="1" applyAlignment="1" applyProtection="1">
      <alignment wrapText="1"/>
      <protection locked="0"/>
    </xf>
    <xf numFmtId="0" fontId="0" fillId="4" borderId="8" xfId="0" applyFill="1" applyBorder="1" applyAlignment="1" applyProtection="1">
      <alignment wrapText="1"/>
      <protection locked="0"/>
    </xf>
    <xf numFmtId="0" fontId="0" fillId="4" borderId="9" xfId="0" applyFill="1" applyBorder="1" applyAlignment="1" applyProtection="1">
      <alignment wrapText="1"/>
      <protection locked="0"/>
    </xf>
    <xf numFmtId="0" fontId="3" fillId="0" borderId="0" xfId="1" applyAlignment="1"/>
    <xf numFmtId="0" fontId="0" fillId="4" borderId="5" xfId="0" applyFill="1" applyBorder="1" applyAlignment="1"/>
    <xf numFmtId="0" fontId="0" fillId="4" borderId="9" xfId="0" applyFill="1" applyBorder="1" applyAlignment="1">
      <alignment wrapText="1"/>
    </xf>
    <xf numFmtId="0" fontId="0" fillId="4" borderId="5" xfId="0" applyFill="1" applyBorder="1" applyAlignment="1">
      <alignment wrapText="1"/>
    </xf>
    <xf numFmtId="0" fontId="0" fillId="4" borderId="7" xfId="0"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youtube.com/watch?v=ZUhYM_N5B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tabSelected="1" zoomScale="115" zoomScaleNormal="115" workbookViewId="0">
      <selection activeCell="C54" sqref="C54"/>
    </sheetView>
  </sheetViews>
  <sheetFormatPr defaultRowHeight="15" x14ac:dyDescent="0.25"/>
  <cols>
    <col min="1" max="1" width="9.140625" style="6"/>
    <col min="2" max="2" width="56" style="6" customWidth="1"/>
    <col min="3" max="3" width="11.5703125" style="6" bestFit="1" customWidth="1"/>
    <col min="4" max="4" width="9.140625" style="6"/>
    <col min="5" max="5" width="15.28515625" style="4" customWidth="1"/>
    <col min="6" max="6" width="17" style="1" customWidth="1"/>
    <col min="7" max="7" width="9.140625" style="1"/>
    <col min="8" max="8" width="1.140625" style="1" customWidth="1"/>
    <col min="9" max="16384" width="9.140625" style="1"/>
  </cols>
  <sheetData>
    <row r="1" spans="2:8" ht="15.75" thickBot="1" x14ac:dyDescent="0.3"/>
    <row r="2" spans="2:8" ht="15.75" x14ac:dyDescent="0.25">
      <c r="B2" s="7" t="s">
        <v>47</v>
      </c>
      <c r="C2" s="8"/>
      <c r="D2" s="9"/>
    </row>
    <row r="3" spans="2:8" x14ac:dyDescent="0.25">
      <c r="B3" s="10" t="s">
        <v>5</v>
      </c>
      <c r="C3" s="11">
        <v>500</v>
      </c>
      <c r="D3" s="12" t="s">
        <v>2</v>
      </c>
    </row>
    <row r="4" spans="2:8" x14ac:dyDescent="0.25">
      <c r="B4" s="10" t="s">
        <v>0</v>
      </c>
      <c r="C4" s="11">
        <v>40</v>
      </c>
      <c r="D4" s="12" t="s">
        <v>3</v>
      </c>
    </row>
    <row r="5" spans="2:8" x14ac:dyDescent="0.25">
      <c r="B5" s="10" t="s">
        <v>1</v>
      </c>
      <c r="C5" s="11">
        <v>0.05</v>
      </c>
      <c r="D5" s="12" t="s">
        <v>4</v>
      </c>
    </row>
    <row r="6" spans="2:8" ht="33.75" customHeight="1" x14ac:dyDescent="0.25">
      <c r="B6" s="13"/>
      <c r="C6" s="14"/>
      <c r="D6" s="15"/>
      <c r="E6" s="5" t="s">
        <v>53</v>
      </c>
      <c r="F6" s="5" t="s">
        <v>54</v>
      </c>
    </row>
    <row r="7" spans="2:8" x14ac:dyDescent="0.25">
      <c r="B7" s="16" t="s">
        <v>6</v>
      </c>
      <c r="C7" s="17" t="s">
        <v>78</v>
      </c>
      <c r="D7" s="18" t="s">
        <v>8</v>
      </c>
      <c r="E7" s="4" t="e">
        <f>IF(ABS((C7-H7)/H7)&lt;0.05,"probably right", "probably wrong")</f>
        <v>#VALUE!</v>
      </c>
      <c r="F7" s="4" t="e">
        <f>IF(ABS((C7-H7)/H7)&lt;0.1,"probably right", "probably wrong")</f>
        <v>#VALUE!</v>
      </c>
      <c r="H7" s="2">
        <f>-C3*C4</f>
        <v>-20000</v>
      </c>
    </row>
    <row r="8" spans="2:8" ht="15.75" thickBot="1" x14ac:dyDescent="0.3">
      <c r="B8" s="19" t="s">
        <v>7</v>
      </c>
      <c r="C8" s="20"/>
      <c r="D8" s="21" t="s">
        <v>9</v>
      </c>
      <c r="E8" s="4" t="str">
        <f>IF(ABS((C8-H8)/H8)&lt;0.05,"probably right", "probably wrong")</f>
        <v>probably wrong</v>
      </c>
      <c r="F8" s="4" t="str">
        <f>IF(ABS((C8-H8)/H8)&lt;0.1,"probably right", "probably wrong")</f>
        <v>probably wrong</v>
      </c>
      <c r="H8" s="3">
        <f>H7/C5</f>
        <v>-400000</v>
      </c>
    </row>
    <row r="9" spans="2:8" ht="15.75" thickBot="1" x14ac:dyDescent="0.3"/>
    <row r="10" spans="2:8" ht="15.75" x14ac:dyDescent="0.25">
      <c r="B10" s="7" t="s">
        <v>48</v>
      </c>
      <c r="C10" s="8"/>
      <c r="D10" s="9"/>
    </row>
    <row r="11" spans="2:8" x14ac:dyDescent="0.25">
      <c r="B11" s="10" t="s">
        <v>10</v>
      </c>
      <c r="C11" s="11">
        <v>30</v>
      </c>
      <c r="D11" s="12" t="s">
        <v>9</v>
      </c>
    </row>
    <row r="12" spans="2:8" x14ac:dyDescent="0.25">
      <c r="B12" s="10" t="s">
        <v>11</v>
      </c>
      <c r="C12" s="11">
        <v>1</v>
      </c>
      <c r="D12" s="12" t="s">
        <v>4</v>
      </c>
    </row>
    <row r="13" spans="2:8" x14ac:dyDescent="0.25">
      <c r="B13" s="10" t="s">
        <v>12</v>
      </c>
      <c r="C13" s="11">
        <v>7</v>
      </c>
      <c r="D13" s="12" t="s">
        <v>2</v>
      </c>
    </row>
    <row r="14" spans="2:8" x14ac:dyDescent="0.25">
      <c r="B14" s="16" t="s">
        <v>14</v>
      </c>
      <c r="C14" s="17"/>
      <c r="D14" s="18" t="s">
        <v>8</v>
      </c>
      <c r="E14" s="4" t="str">
        <f>IF(ABS((C14-H14)/H14)&lt;0.05,"probably right", "probably wrong")</f>
        <v>probably wrong</v>
      </c>
      <c r="F14" s="4" t="str">
        <f>IF(ABS((C14-H14)/H14)&lt;0.1,"probably right", "probably wrong")</f>
        <v>probably wrong</v>
      </c>
      <c r="H14" s="2">
        <f>C11*C12</f>
        <v>30</v>
      </c>
    </row>
    <row r="15" spans="2:8" ht="15.75" thickBot="1" x14ac:dyDescent="0.3">
      <c r="B15" s="19" t="s">
        <v>13</v>
      </c>
      <c r="C15" s="20"/>
      <c r="D15" s="21" t="s">
        <v>3</v>
      </c>
      <c r="E15" s="4" t="str">
        <f>IF(ABS((C15-H15)/H15)&lt;0.05,"probably right", "probably wrong")</f>
        <v>probably wrong</v>
      </c>
      <c r="F15" s="4" t="str">
        <f>IF(ABS((C15-H15)/H15)&lt;0.1,"probably right", "probably wrong")</f>
        <v>probably wrong</v>
      </c>
      <c r="H15" s="3">
        <f>H14/C13</f>
        <v>4.2857142857142856</v>
      </c>
    </row>
    <row r="16" spans="2:8" ht="15.75" thickBot="1" x14ac:dyDescent="0.3"/>
    <row r="17" spans="2:8" ht="31.5" x14ac:dyDescent="0.25">
      <c r="B17" s="7" t="s">
        <v>49</v>
      </c>
      <c r="C17" s="8"/>
      <c r="D17" s="9"/>
    </row>
    <row r="18" spans="2:8" x14ac:dyDescent="0.25">
      <c r="B18" s="10" t="s">
        <v>16</v>
      </c>
      <c r="C18" s="11">
        <v>6</v>
      </c>
      <c r="D18" s="12" t="s">
        <v>2</v>
      </c>
    </row>
    <row r="19" spans="2:8" x14ac:dyDescent="0.25">
      <c r="B19" s="10" t="s">
        <v>15</v>
      </c>
      <c r="C19" s="11">
        <v>5</v>
      </c>
      <c r="D19" s="12" t="s">
        <v>3</v>
      </c>
    </row>
    <row r="20" spans="2:8" x14ac:dyDescent="0.25">
      <c r="B20" s="10" t="s">
        <v>17</v>
      </c>
      <c r="C20" s="11">
        <v>8</v>
      </c>
      <c r="D20" s="12" t="s">
        <v>2</v>
      </c>
    </row>
    <row r="21" spans="2:8" x14ac:dyDescent="0.25">
      <c r="B21" s="10" t="s">
        <v>15</v>
      </c>
      <c r="C21" s="11">
        <v>0</v>
      </c>
      <c r="D21" s="12" t="s">
        <v>3</v>
      </c>
    </row>
    <row r="22" spans="2:8" ht="30" x14ac:dyDescent="0.25">
      <c r="B22" s="10" t="s">
        <v>18</v>
      </c>
      <c r="C22" s="11">
        <v>1.5</v>
      </c>
      <c r="D22" s="12" t="s">
        <v>3</v>
      </c>
    </row>
    <row r="23" spans="2:8" ht="30" x14ac:dyDescent="0.25">
      <c r="B23" s="16" t="s">
        <v>19</v>
      </c>
      <c r="C23" s="17"/>
      <c r="D23" s="18" t="s">
        <v>8</v>
      </c>
      <c r="E23" s="4" t="str">
        <f>IF(ABS((C23-H23)/H23)&lt;0.05,"probably right", "probably wrong")</f>
        <v>probably wrong</v>
      </c>
      <c r="F23" s="4" t="str">
        <f>IF(ABS((C23-H23)/H23)&lt;0.1,"probably right", "probably wrong")</f>
        <v>probably wrong</v>
      </c>
      <c r="H23" s="2">
        <f>C18*C19+C20*C21</f>
        <v>30</v>
      </c>
    </row>
    <row r="24" spans="2:8" x14ac:dyDescent="0.25">
      <c r="B24" s="16" t="s">
        <v>20</v>
      </c>
      <c r="C24" s="17"/>
      <c r="D24" s="18" t="s">
        <v>8</v>
      </c>
      <c r="E24" s="4" t="str">
        <f t="shared" ref="E24:E26" si="0">IF(ABS((C24-H24)/H24)&lt;0.05,"probably right", "probably wrong")</f>
        <v>probably wrong</v>
      </c>
      <c r="F24" s="4" t="str">
        <f t="shared" ref="F24:F26" si="1">IF(ABS((C24-H24)/H24)&lt;0.1,"probably right", "probably wrong")</f>
        <v>probably wrong</v>
      </c>
      <c r="H24" s="2">
        <f>C22*C18</f>
        <v>9</v>
      </c>
    </row>
    <row r="25" spans="2:8" x14ac:dyDescent="0.25">
      <c r="B25" s="16" t="s">
        <v>21</v>
      </c>
      <c r="C25" s="17"/>
      <c r="D25" s="18" t="s">
        <v>8</v>
      </c>
      <c r="E25" s="4" t="str">
        <f t="shared" si="0"/>
        <v>probably wrong</v>
      </c>
      <c r="F25" s="4" t="str">
        <f t="shared" si="1"/>
        <v>probably wrong</v>
      </c>
      <c r="H25" s="2">
        <f>H23-H24</f>
        <v>21</v>
      </c>
    </row>
    <row r="26" spans="2:8" ht="15.75" thickBot="1" x14ac:dyDescent="0.3">
      <c r="B26" s="19" t="s">
        <v>22</v>
      </c>
      <c r="C26" s="20"/>
      <c r="D26" s="21" t="s">
        <v>3</v>
      </c>
      <c r="E26" s="4" t="str">
        <f t="shared" si="0"/>
        <v>probably wrong</v>
      </c>
      <c r="F26" s="4" t="str">
        <f t="shared" si="1"/>
        <v>probably wrong</v>
      </c>
      <c r="H26" s="3">
        <f>H25/C20</f>
        <v>2.625</v>
      </c>
    </row>
    <row r="27" spans="2:8" ht="15.75" thickBot="1" x14ac:dyDescent="0.3"/>
    <row r="28" spans="2:8" ht="31.5" x14ac:dyDescent="0.25">
      <c r="B28" s="7" t="s">
        <v>50</v>
      </c>
      <c r="C28" s="8"/>
      <c r="D28" s="9"/>
    </row>
    <row r="29" spans="2:8" x14ac:dyDescent="0.25">
      <c r="B29" s="10" t="s">
        <v>16</v>
      </c>
      <c r="C29" s="11">
        <v>5</v>
      </c>
      <c r="D29" s="12" t="s">
        <v>2</v>
      </c>
    </row>
    <row r="30" spans="2:8" x14ac:dyDescent="0.25">
      <c r="B30" s="10" t="s">
        <v>15</v>
      </c>
      <c r="C30" s="11">
        <v>3</v>
      </c>
      <c r="D30" s="12" t="s">
        <v>3</v>
      </c>
    </row>
    <row r="31" spans="2:8" x14ac:dyDescent="0.25">
      <c r="B31" s="10" t="s">
        <v>17</v>
      </c>
      <c r="C31" s="11">
        <v>7</v>
      </c>
      <c r="D31" s="12" t="s">
        <v>2</v>
      </c>
    </row>
    <row r="32" spans="2:8" x14ac:dyDescent="0.25">
      <c r="B32" s="10" t="s">
        <v>15</v>
      </c>
      <c r="C32" s="11">
        <v>-2</v>
      </c>
      <c r="D32" s="12" t="s">
        <v>3</v>
      </c>
    </row>
    <row r="33" spans="2:8" ht="30" x14ac:dyDescent="0.25">
      <c r="B33" s="10" t="s">
        <v>18</v>
      </c>
      <c r="C33" s="11">
        <v>-1</v>
      </c>
      <c r="D33" s="12" t="s">
        <v>3</v>
      </c>
    </row>
    <row r="34" spans="2:8" ht="30" x14ac:dyDescent="0.25">
      <c r="B34" s="16" t="s">
        <v>19</v>
      </c>
      <c r="C34" s="17"/>
      <c r="D34" s="18" t="s">
        <v>8</v>
      </c>
      <c r="E34" s="4" t="str">
        <f>IF(ABS((C34-H34)/H34)&lt;0.05,"probably right", "probably wrong")</f>
        <v>probably wrong</v>
      </c>
      <c r="F34" s="4" t="str">
        <f>IF(ABS((C34-H34)/H34)&lt;0.1,"probably right", "probably wrong")</f>
        <v>probably wrong</v>
      </c>
      <c r="H34" s="2">
        <f>C29*C30+C31*C32</f>
        <v>1</v>
      </c>
    </row>
    <row r="35" spans="2:8" x14ac:dyDescent="0.25">
      <c r="B35" s="16" t="s">
        <v>20</v>
      </c>
      <c r="C35" s="17"/>
      <c r="D35" s="18" t="s">
        <v>8</v>
      </c>
      <c r="E35" s="4" t="str">
        <f t="shared" ref="E35:E37" si="2">IF(ABS((C35-H35)/H35)&lt;0.05,"probably right", "probably wrong")</f>
        <v>probably wrong</v>
      </c>
      <c r="F35" s="4" t="str">
        <f t="shared" ref="F35:F37" si="3">IF(ABS((C35-H35)/H35)&lt;0.1,"probably right", "probably wrong")</f>
        <v>probably wrong</v>
      </c>
      <c r="H35" s="2">
        <f>C33*C29</f>
        <v>-5</v>
      </c>
    </row>
    <row r="36" spans="2:8" x14ac:dyDescent="0.25">
      <c r="B36" s="16" t="s">
        <v>21</v>
      </c>
      <c r="C36" s="17"/>
      <c r="D36" s="18" t="s">
        <v>8</v>
      </c>
      <c r="E36" s="4" t="str">
        <f t="shared" si="2"/>
        <v>probably wrong</v>
      </c>
      <c r="F36" s="4" t="str">
        <f t="shared" si="3"/>
        <v>probably wrong</v>
      </c>
      <c r="H36" s="2">
        <f>H34-H35</f>
        <v>6</v>
      </c>
    </row>
    <row r="37" spans="2:8" ht="15.75" thickBot="1" x14ac:dyDescent="0.3">
      <c r="B37" s="19" t="s">
        <v>22</v>
      </c>
      <c r="C37" s="20"/>
      <c r="D37" s="21" t="s">
        <v>3</v>
      </c>
      <c r="E37" s="4" t="str">
        <f t="shared" si="2"/>
        <v>probably wrong</v>
      </c>
      <c r="F37" s="4" t="str">
        <f t="shared" si="3"/>
        <v>probably wrong</v>
      </c>
      <c r="H37" s="3">
        <f>H36/C31</f>
        <v>0.8571428571428571</v>
      </c>
    </row>
    <row r="38" spans="2:8" ht="56.25" customHeight="1" thickBot="1" x14ac:dyDescent="0.3"/>
    <row r="39" spans="2:8" ht="15.75" x14ac:dyDescent="0.25">
      <c r="B39" s="7" t="s">
        <v>51</v>
      </c>
      <c r="C39" s="8"/>
      <c r="D39" s="9"/>
    </row>
    <row r="40" spans="2:8" x14ac:dyDescent="0.25">
      <c r="B40" s="10" t="s">
        <v>23</v>
      </c>
      <c r="C40" s="11">
        <v>2</v>
      </c>
      <c r="D40" s="12" t="s">
        <v>26</v>
      </c>
    </row>
    <row r="41" spans="2:8" x14ac:dyDescent="0.25">
      <c r="B41" s="10" t="s">
        <v>24</v>
      </c>
      <c r="C41" s="11">
        <v>150</v>
      </c>
      <c r="D41" s="12" t="s">
        <v>3</v>
      </c>
    </row>
    <row r="42" spans="2:8" x14ac:dyDescent="0.25">
      <c r="B42" s="10" t="s">
        <v>25</v>
      </c>
      <c r="C42" s="11">
        <v>1.5</v>
      </c>
      <c r="D42" s="12" t="s">
        <v>27</v>
      </c>
    </row>
    <row r="43" spans="2:8" x14ac:dyDescent="0.25">
      <c r="B43" s="16" t="s">
        <v>29</v>
      </c>
      <c r="C43" s="17"/>
      <c r="D43" s="18" t="s">
        <v>2</v>
      </c>
      <c r="E43" s="4" t="str">
        <f>IF(ABS((C43-H43)/H43)&lt;0.05,"probably right", "probably wrong")</f>
        <v>probably wrong</v>
      </c>
      <c r="F43" s="4" t="str">
        <f>IF(ABS((C43-H43)/H43)&lt;0.1,"probably right", "probably wrong")</f>
        <v>probably wrong</v>
      </c>
      <c r="H43" s="2">
        <f>C42/1000</f>
        <v>1.5E-3</v>
      </c>
    </row>
    <row r="44" spans="2:8" ht="30" x14ac:dyDescent="0.25">
      <c r="B44" s="16" t="s">
        <v>28</v>
      </c>
      <c r="C44" s="17"/>
      <c r="D44" s="18" t="s">
        <v>3</v>
      </c>
      <c r="E44" s="4" t="str">
        <f t="shared" ref="E44:E48" si="4">IF(ABS((C44-H44)/H44)&lt;0.05,"probably right", "probably wrong")</f>
        <v>probably wrong</v>
      </c>
      <c r="F44" s="4" t="str">
        <f t="shared" ref="F44:F48" si="5">IF(ABS((C44-H44)/H44)&lt;0.1,"probably right", "probably wrong")</f>
        <v>probably wrong</v>
      </c>
      <c r="H44" s="2">
        <f>C41/2</f>
        <v>75</v>
      </c>
    </row>
    <row r="45" spans="2:8" ht="30" x14ac:dyDescent="0.25">
      <c r="B45" s="16" t="s">
        <v>32</v>
      </c>
      <c r="C45" s="17"/>
      <c r="D45" s="18" t="s">
        <v>4</v>
      </c>
      <c r="E45" s="4" t="str">
        <f t="shared" si="4"/>
        <v>probably wrong</v>
      </c>
      <c r="F45" s="4" t="str">
        <f t="shared" si="5"/>
        <v>probably wrong</v>
      </c>
      <c r="H45" s="2">
        <f>C40/H44</f>
        <v>2.6666666666666668E-2</v>
      </c>
    </row>
    <row r="46" spans="2:8" ht="30" x14ac:dyDescent="0.25">
      <c r="B46" s="16" t="s">
        <v>30</v>
      </c>
      <c r="C46" s="17"/>
      <c r="D46" s="18" t="s">
        <v>8</v>
      </c>
      <c r="E46" s="4" t="str">
        <f t="shared" si="4"/>
        <v>probably wrong</v>
      </c>
      <c r="F46" s="4" t="str">
        <f t="shared" si="5"/>
        <v>probably wrong</v>
      </c>
      <c r="H46" s="2">
        <f>C41*H43</f>
        <v>0.22500000000000001</v>
      </c>
    </row>
    <row r="47" spans="2:8" ht="30" x14ac:dyDescent="0.25">
      <c r="B47" s="16" t="s">
        <v>31</v>
      </c>
      <c r="C47" s="17"/>
      <c r="D47" s="18" t="s">
        <v>8</v>
      </c>
      <c r="E47" s="4" t="str">
        <f t="shared" si="4"/>
        <v>probably wrong</v>
      </c>
      <c r="F47" s="4" t="str">
        <f t="shared" si="5"/>
        <v>probably wrong</v>
      </c>
      <c r="H47" s="2">
        <f>H46</f>
        <v>0.22500000000000001</v>
      </c>
    </row>
    <row r="48" spans="2:8" ht="30.75" thickBot="1" x14ac:dyDescent="0.3">
      <c r="B48" s="19" t="s">
        <v>33</v>
      </c>
      <c r="C48" s="20"/>
      <c r="D48" s="21" t="s">
        <v>9</v>
      </c>
      <c r="E48" s="4" t="str">
        <f t="shared" si="4"/>
        <v>probably wrong</v>
      </c>
      <c r="F48" s="4" t="str">
        <f t="shared" si="5"/>
        <v>probably wrong</v>
      </c>
      <c r="H48" s="3">
        <f>H47/H45</f>
        <v>8.4375</v>
      </c>
    </row>
    <row r="49" spans="2:8" ht="15.75" thickBot="1" x14ac:dyDescent="0.3"/>
    <row r="50" spans="2:8" ht="15.75" x14ac:dyDescent="0.25">
      <c r="B50" s="7" t="s">
        <v>52</v>
      </c>
      <c r="C50" s="8"/>
      <c r="D50" s="9"/>
      <c r="E50" s="22" t="s">
        <v>55</v>
      </c>
    </row>
    <row r="51" spans="2:8" x14ac:dyDescent="0.25">
      <c r="B51" s="10" t="s">
        <v>34</v>
      </c>
      <c r="C51" s="11">
        <v>0.5</v>
      </c>
      <c r="D51" s="12" t="s">
        <v>37</v>
      </c>
    </row>
    <row r="52" spans="2:8" x14ac:dyDescent="0.25">
      <c r="B52" s="10" t="s">
        <v>35</v>
      </c>
      <c r="C52" s="11">
        <v>6</v>
      </c>
      <c r="D52" s="12" t="s">
        <v>36</v>
      </c>
    </row>
    <row r="53" spans="2:8" ht="45" x14ac:dyDescent="0.25">
      <c r="B53" s="10" t="s">
        <v>44</v>
      </c>
      <c r="C53" s="11">
        <v>0.8</v>
      </c>
      <c r="D53" s="12" t="s">
        <v>26</v>
      </c>
    </row>
    <row r="54" spans="2:8" ht="30" x14ac:dyDescent="0.25">
      <c r="B54" s="16" t="s">
        <v>45</v>
      </c>
      <c r="C54" s="17"/>
      <c r="D54" s="18" t="s">
        <v>2</v>
      </c>
      <c r="E54" s="4" t="str">
        <f>IF(ABS((C54-H54)/H54)&lt;0.05,"probably right", "probably wrong")</f>
        <v>probably wrong</v>
      </c>
      <c r="F54" s="4" t="str">
        <f>IF(ABS((C54-H54)/H54)&lt;0.1,"probably right", "probably wrong")</f>
        <v>probably wrong</v>
      </c>
      <c r="H54" s="2">
        <f>C51+C52</f>
        <v>6.5</v>
      </c>
    </row>
    <row r="55" spans="2:8" ht="45" x14ac:dyDescent="0.25">
      <c r="B55" s="16" t="s">
        <v>46</v>
      </c>
      <c r="C55" s="17"/>
      <c r="D55" s="18" t="s">
        <v>38</v>
      </c>
      <c r="E55" s="4" t="str">
        <f t="shared" ref="E55:E60" si="6">IF(ABS((C55-H55)/H55)&lt;0.05,"probably right", "probably wrong")</f>
        <v>probably wrong</v>
      </c>
      <c r="F55" s="4" t="str">
        <f t="shared" ref="F55:F60" si="7">IF(ABS((C55-H55)/H55)&lt;0.1,"probably right", "probably wrong")</f>
        <v>probably wrong</v>
      </c>
      <c r="H55" s="2">
        <f>H54*10*C53</f>
        <v>52</v>
      </c>
    </row>
    <row r="56" spans="2:8" ht="75" x14ac:dyDescent="0.25">
      <c r="B56" s="16" t="s">
        <v>39</v>
      </c>
      <c r="C56" s="17"/>
      <c r="D56" s="18" t="s">
        <v>38</v>
      </c>
      <c r="E56" s="4" t="str">
        <f t="shared" si="6"/>
        <v>probably wrong</v>
      </c>
      <c r="F56" s="4" t="str">
        <f t="shared" si="7"/>
        <v>probably wrong</v>
      </c>
      <c r="H56" s="2">
        <f>H55</f>
        <v>52</v>
      </c>
    </row>
    <row r="57" spans="2:8" ht="30" x14ac:dyDescent="0.25">
      <c r="B57" s="16" t="s">
        <v>40</v>
      </c>
      <c r="C57" s="17"/>
      <c r="D57" s="18" t="s">
        <v>3</v>
      </c>
      <c r="E57" s="4" t="str">
        <f t="shared" si="6"/>
        <v>probably wrong</v>
      </c>
      <c r="F57" s="4" t="str">
        <f t="shared" si="7"/>
        <v>probably wrong</v>
      </c>
      <c r="H57" s="2">
        <f>SQRT(2*H56/H54)</f>
        <v>4</v>
      </c>
    </row>
    <row r="58" spans="2:8" ht="30.75" thickBot="1" x14ac:dyDescent="0.3">
      <c r="B58" s="16" t="s">
        <v>41</v>
      </c>
      <c r="C58" s="17"/>
      <c r="D58" s="18" t="s">
        <v>8</v>
      </c>
      <c r="E58" s="4" t="str">
        <f t="shared" si="6"/>
        <v>probably wrong</v>
      </c>
      <c r="F58" s="4" t="str">
        <f t="shared" si="7"/>
        <v>probably wrong</v>
      </c>
      <c r="H58" s="3">
        <f>H57*H54</f>
        <v>26</v>
      </c>
    </row>
    <row r="59" spans="2:8" ht="30" x14ac:dyDescent="0.25">
      <c r="B59" s="16" t="s">
        <v>42</v>
      </c>
      <c r="C59" s="17"/>
      <c r="D59" s="18" t="s">
        <v>8</v>
      </c>
      <c r="E59" s="4" t="str">
        <f t="shared" si="6"/>
        <v>probably wrong</v>
      </c>
      <c r="F59" s="4" t="str">
        <f t="shared" si="7"/>
        <v>probably wrong</v>
      </c>
      <c r="H59" s="2">
        <f>H58</f>
        <v>26</v>
      </c>
    </row>
    <row r="60" spans="2:8" ht="30.75" thickBot="1" x14ac:dyDescent="0.3">
      <c r="B60" s="19" t="s">
        <v>43</v>
      </c>
      <c r="C60" s="20"/>
      <c r="D60" s="21" t="s">
        <v>3</v>
      </c>
      <c r="E60" s="4" t="str">
        <f t="shared" si="6"/>
        <v>probably wrong</v>
      </c>
      <c r="F60" s="4" t="str">
        <f t="shared" si="7"/>
        <v>probably wrong</v>
      </c>
      <c r="H60" s="3">
        <f>H59/C51</f>
        <v>52</v>
      </c>
    </row>
    <row r="61" spans="2:8" ht="15.75" thickBot="1" x14ac:dyDescent="0.3"/>
    <row r="62" spans="2:8" ht="15.75" x14ac:dyDescent="0.25">
      <c r="B62" s="7" t="s">
        <v>56</v>
      </c>
      <c r="C62" s="8"/>
      <c r="D62" s="9"/>
    </row>
    <row r="63" spans="2:8" x14ac:dyDescent="0.25">
      <c r="B63" s="10" t="s">
        <v>57</v>
      </c>
      <c r="C63" s="11">
        <v>8</v>
      </c>
      <c r="D63" s="12" t="s">
        <v>58</v>
      </c>
    </row>
    <row r="64" spans="2:8" x14ac:dyDescent="0.25">
      <c r="B64" s="10" t="s">
        <v>59</v>
      </c>
      <c r="C64" s="11">
        <v>2.2999999999999998</v>
      </c>
      <c r="D64" s="12" t="s">
        <v>60</v>
      </c>
    </row>
    <row r="65" spans="2:8" x14ac:dyDescent="0.25">
      <c r="B65" s="10" t="s">
        <v>87</v>
      </c>
      <c r="C65" s="11">
        <v>800</v>
      </c>
      <c r="D65" s="12" t="s">
        <v>9</v>
      </c>
    </row>
    <row r="66" spans="2:8" x14ac:dyDescent="0.25">
      <c r="B66" s="16" t="s">
        <v>61</v>
      </c>
      <c r="C66" s="17"/>
      <c r="D66" s="18"/>
      <c r="E66" s="4" t="str">
        <f t="shared" ref="E66" si="8">IF(ABS((C66-H66)/H66)&lt;0.05,"probably right", "probably wrong")</f>
        <v>probably wrong</v>
      </c>
      <c r="F66" s="4" t="str">
        <f t="shared" ref="F66" si="9">IF(ABS((C66-H66)/H66)&lt;0.1,"probably right", "probably wrong")</f>
        <v>probably wrong</v>
      </c>
      <c r="H66" s="2">
        <f>C63/C64</f>
        <v>3.4782608695652177</v>
      </c>
    </row>
    <row r="67" spans="2:8" x14ac:dyDescent="0.25">
      <c r="B67" s="23" t="s">
        <v>65</v>
      </c>
      <c r="C67" s="17" t="s">
        <v>78</v>
      </c>
      <c r="D67" s="18"/>
      <c r="E67" s="4" t="str">
        <f>IF(C67=H67,"right", "wrong")</f>
        <v>wrong</v>
      </c>
      <c r="F67" s="4"/>
      <c r="H67" s="2" t="s">
        <v>93</v>
      </c>
    </row>
    <row r="68" spans="2:8" ht="30.75" thickBot="1" x14ac:dyDescent="0.3">
      <c r="B68" s="19" t="s">
        <v>88</v>
      </c>
      <c r="C68" s="3"/>
      <c r="D68" s="24" t="s">
        <v>9</v>
      </c>
      <c r="E68" s="4" t="str">
        <f t="shared" ref="E67:E68" si="10">IF(ABS((C68-H68)/H68)&lt;0.05,"probably right", "probably wrong")</f>
        <v>probably wrong</v>
      </c>
      <c r="F68" s="4" t="str">
        <f t="shared" ref="F67:F68" si="11">IF(ABS((C68-H68)/H68)&lt;0.1,"probably right", "probably wrong")</f>
        <v>probably wrong</v>
      </c>
      <c r="H68" s="2">
        <f>C65/H66</f>
        <v>229.99999999999997</v>
      </c>
    </row>
    <row r="69" spans="2:8" ht="15.75" thickBot="1" x14ac:dyDescent="0.3">
      <c r="E69" s="1"/>
    </row>
    <row r="70" spans="2:8" ht="31.5" x14ac:dyDescent="0.25">
      <c r="B70" s="7" t="s">
        <v>63</v>
      </c>
      <c r="C70" s="8"/>
      <c r="D70" s="9"/>
      <c r="E70" s="1"/>
    </row>
    <row r="71" spans="2:8" ht="30" x14ac:dyDescent="0.25">
      <c r="B71" s="10" t="s">
        <v>62</v>
      </c>
      <c r="C71" s="11">
        <v>4.5</v>
      </c>
      <c r="D71" s="12" t="s">
        <v>60</v>
      </c>
      <c r="E71" s="1"/>
    </row>
    <row r="72" spans="2:8" ht="30" x14ac:dyDescent="0.25">
      <c r="B72" s="10" t="s">
        <v>85</v>
      </c>
      <c r="C72" s="11">
        <v>32</v>
      </c>
      <c r="D72" s="12" t="s">
        <v>60</v>
      </c>
    </row>
    <row r="73" spans="2:8" x14ac:dyDescent="0.25">
      <c r="B73" s="10" t="s">
        <v>84</v>
      </c>
      <c r="C73" s="11">
        <v>4</v>
      </c>
      <c r="D73" s="12" t="s">
        <v>9</v>
      </c>
    </row>
    <row r="74" spans="2:8" ht="30" x14ac:dyDescent="0.25">
      <c r="B74" s="16" t="s">
        <v>64</v>
      </c>
      <c r="C74" s="17"/>
      <c r="D74" s="18"/>
      <c r="E74" s="4" t="str">
        <f t="shared" ref="E74" si="12">IF(ABS((C74-H74)/H74)&lt;0.05,"probably right", "probably wrong")</f>
        <v>probably wrong</v>
      </c>
      <c r="F74" s="4" t="str">
        <f t="shared" ref="F74" si="13">IF(ABS((C74-H74)/H74)&lt;0.1,"probably right", "probably wrong")</f>
        <v>probably wrong</v>
      </c>
      <c r="H74" s="2">
        <f>C71/C72</f>
        <v>0.140625</v>
      </c>
    </row>
    <row r="75" spans="2:8" ht="30" x14ac:dyDescent="0.25">
      <c r="B75" s="25" t="s">
        <v>66</v>
      </c>
      <c r="C75" s="17"/>
      <c r="D75" s="18"/>
      <c r="E75" s="4" t="str">
        <f>IF(C75=H75,"right", "wrong")</f>
        <v>wrong</v>
      </c>
      <c r="F75" s="4"/>
      <c r="H75" s="2" t="s">
        <v>94</v>
      </c>
    </row>
    <row r="76" spans="2:8" ht="30.75" thickBot="1" x14ac:dyDescent="0.3">
      <c r="B76" s="19" t="s">
        <v>86</v>
      </c>
      <c r="C76" s="3"/>
      <c r="D76" s="24" t="s">
        <v>9</v>
      </c>
      <c r="E76" s="4" t="str">
        <f t="shared" ref="E75:E76" si="14">IF(ABS((C76-H76)/H76)&lt;0.05,"probably right", "probably wrong")</f>
        <v>probably wrong</v>
      </c>
      <c r="F76" s="4" t="str">
        <f t="shared" ref="F75:F76" si="15">IF(ABS((C76-H76)/H76)&lt;0.1,"probably right", "probably wrong")</f>
        <v>probably wrong</v>
      </c>
      <c r="H76" s="2">
        <f>C73/H74</f>
        <v>28.444444444444443</v>
      </c>
    </row>
    <row r="77" spans="2:8" ht="15.75" thickBot="1" x14ac:dyDescent="0.3"/>
    <row r="78" spans="2:8" ht="15.75" x14ac:dyDescent="0.25">
      <c r="B78" s="7" t="s">
        <v>67</v>
      </c>
      <c r="C78" s="8"/>
      <c r="D78" s="9"/>
    </row>
    <row r="79" spans="2:8" ht="30" x14ac:dyDescent="0.25">
      <c r="B79" s="10" t="s">
        <v>68</v>
      </c>
      <c r="C79" s="11">
        <v>0.3</v>
      </c>
      <c r="D79" s="12" t="s">
        <v>69</v>
      </c>
    </row>
    <row r="80" spans="2:8" ht="30" x14ac:dyDescent="0.25">
      <c r="B80" s="10" t="s">
        <v>70</v>
      </c>
      <c r="C80" s="11">
        <v>4.5</v>
      </c>
      <c r="D80" s="12" t="s">
        <v>71</v>
      </c>
    </row>
    <row r="81" spans="2:8" x14ac:dyDescent="0.25">
      <c r="B81" s="16" t="s">
        <v>72</v>
      </c>
      <c r="C81" s="17"/>
      <c r="D81" s="18" t="s">
        <v>69</v>
      </c>
      <c r="E81" s="4" t="str">
        <f t="shared" ref="E81" si="16">IF(ABS((C81-H81)/H81)&lt;0.05,"probably right", "probably wrong")</f>
        <v>probably wrong</v>
      </c>
      <c r="F81" s="4" t="str">
        <f t="shared" ref="F81" si="17">IF(ABS((C81-H81)/H81)&lt;0.1,"probably right", "probably wrong")</f>
        <v>probably wrong</v>
      </c>
      <c r="H81" s="2">
        <f>C80*C79</f>
        <v>1.3499999999999999</v>
      </c>
    </row>
    <row r="82" spans="2:8" ht="30.75" thickBot="1" x14ac:dyDescent="0.3">
      <c r="B82" s="26" t="s">
        <v>73</v>
      </c>
      <c r="C82" s="3"/>
      <c r="D82" s="24"/>
      <c r="E82" s="4" t="str">
        <f>IF(C82=H82,"right", "wrong")</f>
        <v>wrong</v>
      </c>
      <c r="F82" s="4"/>
      <c r="H82" s="2" t="s">
        <v>93</v>
      </c>
    </row>
    <row r="83" spans="2:8" ht="15.75" thickBot="1" x14ac:dyDescent="0.3"/>
    <row r="84" spans="2:8" ht="15.75" x14ac:dyDescent="0.25">
      <c r="B84" s="7" t="s">
        <v>76</v>
      </c>
      <c r="C84" s="8"/>
      <c r="D84" s="9"/>
    </row>
    <row r="85" spans="2:8" x14ac:dyDescent="0.25">
      <c r="B85" s="10" t="s">
        <v>74</v>
      </c>
      <c r="C85" s="11">
        <v>2</v>
      </c>
      <c r="D85" s="12" t="s">
        <v>26</v>
      </c>
    </row>
    <row r="86" spans="2:8" x14ac:dyDescent="0.25">
      <c r="B86" s="10" t="s">
        <v>75</v>
      </c>
      <c r="C86" s="11">
        <v>3</v>
      </c>
      <c r="D86" s="12" t="s">
        <v>71</v>
      </c>
    </row>
    <row r="87" spans="2:8" ht="15.75" thickBot="1" x14ac:dyDescent="0.3">
      <c r="B87" s="19" t="s">
        <v>77</v>
      </c>
      <c r="C87" s="20"/>
      <c r="D87" s="21" t="s">
        <v>69</v>
      </c>
      <c r="E87" s="4" t="str">
        <f t="shared" ref="E87" si="18">IF(ABS((C87-H87)/H87)&lt;0.05,"probably right", "probably wrong")</f>
        <v>probably wrong</v>
      </c>
      <c r="F87" s="4" t="str">
        <f t="shared" ref="F87" si="19">IF(ABS((C87-H87)/H87)&lt;0.1,"probably right", "probably wrong")</f>
        <v>probably wrong</v>
      </c>
      <c r="H87" s="2">
        <f>C85/(C86+1)</f>
        <v>0.5</v>
      </c>
    </row>
    <row r="88" spans="2:8" ht="15.75" thickBot="1" x14ac:dyDescent="0.3"/>
    <row r="89" spans="2:8" ht="47.25" x14ac:dyDescent="0.25">
      <c r="B89" s="7" t="s">
        <v>83</v>
      </c>
      <c r="C89" s="8"/>
      <c r="D89" s="9"/>
    </row>
    <row r="90" spans="2:8" ht="30" x14ac:dyDescent="0.25">
      <c r="B90" s="10" t="s">
        <v>82</v>
      </c>
      <c r="C90" s="11">
        <v>6</v>
      </c>
      <c r="D90" s="12" t="s">
        <v>79</v>
      </c>
    </row>
    <row r="91" spans="2:8" x14ac:dyDescent="0.25">
      <c r="B91" s="10" t="s">
        <v>81</v>
      </c>
      <c r="C91" s="11">
        <v>12</v>
      </c>
      <c r="D91" s="12" t="s">
        <v>80</v>
      </c>
    </row>
    <row r="92" spans="2:8" x14ac:dyDescent="0.25">
      <c r="B92" s="10" t="s">
        <v>89</v>
      </c>
      <c r="C92" s="11">
        <v>14</v>
      </c>
      <c r="D92" s="12" t="s">
        <v>9</v>
      </c>
    </row>
    <row r="93" spans="2:8" ht="30" x14ac:dyDescent="0.25">
      <c r="B93" s="16" t="s">
        <v>90</v>
      </c>
      <c r="C93" s="17"/>
      <c r="D93" s="18"/>
      <c r="E93" s="4" t="str">
        <f t="shared" ref="E93" si="20">IF(ABS((C93-H93)/H93)&lt;0.05,"probably right", "probably wrong")</f>
        <v>probably wrong</v>
      </c>
      <c r="F93" s="4" t="str">
        <f t="shared" ref="F93" si="21">IF(ABS((C93-H93)/H93)&lt;0.1,"probably right", "probably wrong")</f>
        <v>probably wrong</v>
      </c>
      <c r="H93" s="2">
        <f>C90</f>
        <v>6</v>
      </c>
    </row>
    <row r="94" spans="2:8" ht="30" x14ac:dyDescent="0.25">
      <c r="B94" s="25" t="s">
        <v>91</v>
      </c>
      <c r="C94" s="17"/>
      <c r="D94" s="18"/>
      <c r="E94" s="4" t="str">
        <f>IF(C94=H94,"right", "wrong")</f>
        <v>wrong</v>
      </c>
      <c r="F94" s="4"/>
      <c r="H94" s="2" t="s">
        <v>93</v>
      </c>
    </row>
    <row r="95" spans="2:8" ht="30.75" thickBot="1" x14ac:dyDescent="0.3">
      <c r="B95" s="19" t="s">
        <v>92</v>
      </c>
      <c r="C95" s="3"/>
      <c r="D95" s="24" t="s">
        <v>9</v>
      </c>
      <c r="E95" s="4" t="str">
        <f t="shared" ref="E94:E95" si="22">IF(ABS((C95-H95)/H95)&lt;0.05,"probably right", "probably wrong")</f>
        <v>probably wrong</v>
      </c>
      <c r="F95" s="4" t="str">
        <f t="shared" ref="F94:F95" si="23">IF(ABS((C95-H95)/H95)&lt;0.1,"probably right", "probably wrong")</f>
        <v>probably wrong</v>
      </c>
      <c r="H95" s="2">
        <f>C92/H93</f>
        <v>2.3333333333333335</v>
      </c>
    </row>
  </sheetData>
  <sheetProtection password="DA17" sheet="1" objects="1" scenarios="1"/>
  <hyperlinks>
    <hyperlink ref="E50"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2014-02-03T04:19:12Z</cp:lastPrinted>
  <dcterms:created xsi:type="dcterms:W3CDTF">2014-02-03T02:04:23Z</dcterms:created>
  <dcterms:modified xsi:type="dcterms:W3CDTF">2014-02-17T05:40:05Z</dcterms:modified>
</cp:coreProperties>
</file>